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pivotTables/pivotTable2.xml" ContentType="application/vnd.openxmlformats-officedocument.spreadsheetml.pivot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demo\Desktop\albalog-INTERMEDIO\"/>
    </mc:Choice>
  </mc:AlternateContent>
  <xr:revisionPtr revIDLastSave="0" documentId="13_ncr:1_{CEC9904B-0920-4F57-9399-89FDCBFB65A9}" xr6:coauthVersionLast="47" xr6:coauthVersionMax="47" xr10:uidLastSave="{00000000-0000-0000-0000-000000000000}"/>
  <bookViews>
    <workbookView xWindow="0" yWindow="0" windowWidth="23040" windowHeight="12240" firstSheet="8" activeTab="14" xr2:uid="{630FAD4C-C4FE-4323-A3A7-600B01EC770B}"/>
  </bookViews>
  <sheets>
    <sheet name="inizio" sheetId="10" r:id="rId1"/>
    <sheet name="Data e ora" sheetId="38" r:id="rId2"/>
    <sheet name="Unire testo e numeri" sheetId="39" r:id="rId3"/>
    <sheet name="funz. testo" sheetId="34" r:id="rId4"/>
    <sheet name="Foglio1" sheetId="52" r:id="rId5"/>
    <sheet name="Funzioni condizionali" sheetId="41" r:id="rId6"/>
    <sheet name="Creazione guidata Funzione" sheetId="42" r:id="rId7"/>
    <sheet name="Errori nelle formule" sheetId="43" r:id="rId8"/>
    <sheet name="più.se" sheetId="44" r:id="rId9"/>
    <sheet name="vendite" sheetId="45" r:id="rId10"/>
    <sheet name="media vendite" sheetId="46" r:id="rId11"/>
    <sheet name="conta" sheetId="47" r:id="rId12"/>
    <sheet name="import-export" sheetId="51" r:id="rId13"/>
    <sheet name="moduli" sheetId="48" r:id="rId14"/>
    <sheet name="elenchi a discesa" sheetId="50" r:id="rId15"/>
  </sheets>
  <definedNames>
    <definedName name="_xlnm._FilterDatabase" localSheetId="5" hidden="1">'Funzioni condizionali'!$C$49:$D$61</definedName>
    <definedName name="_Hlk166077522" localSheetId="0">inizio!#REF!</definedName>
    <definedName name="Arance">#REF!</definedName>
    <definedName name="_xlnm.Print_Area" localSheetId="14">'elenchi a discesa'!$A$1:$R$78</definedName>
    <definedName name="Banane">#REF!</definedName>
    <definedName name="_xlnm.Extract" localSheetId="5">'Funzioni condizionali'!$AB$2</definedName>
    <definedName name="grp_WalkMeArrows">"shp_ArrowCurved,txt_WalkMeArrows,shp_ArrowStraight"</definedName>
    <definedName name="grp_WalkMeBrace">"shp_BraceBottom,txt_WalkMeBrace,shp_BraceLeft"</definedName>
    <definedName name="IVA">0.0825</definedName>
    <definedName name="Limoni">#REF!</definedName>
    <definedName name="lst_Fruit">#REF!</definedName>
    <definedName name="lst_FruitType">#REF!</definedName>
    <definedName name="Mele">#REF!</definedName>
    <definedName name="Perse">#REF!</definedName>
    <definedName name="Spedizione">1.25</definedName>
    <definedName name="Vinte">#REF!</definedName>
  </definedNames>
  <calcPr calcId="191029"/>
  <pivotCaches>
    <pivotCache cacheId="4" r:id="rId16"/>
    <pivotCache cacheId="9"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47" l="1"/>
  <c r="E14" i="47"/>
  <c r="E3" i="47"/>
  <c r="E4" i="47"/>
  <c r="E5" i="47"/>
  <c r="E6" i="47"/>
  <c r="E7" i="47"/>
  <c r="E8" i="47"/>
  <c r="E9" i="47"/>
  <c r="E10" i="47"/>
  <c r="E11" i="47"/>
  <c r="E12" i="47"/>
  <c r="E13" i="47"/>
  <c r="E2" i="47"/>
  <c r="C14" i="47"/>
  <c r="L2" i="47"/>
  <c r="L11" i="47" s="1"/>
  <c r="H3" i="47"/>
  <c r="H4" i="47"/>
  <c r="H2" i="47"/>
  <c r="L3" i="47"/>
  <c r="L4" i="47"/>
  <c r="L5" i="47"/>
  <c r="L6" i="47"/>
  <c r="L7" i="47"/>
  <c r="L8" i="47"/>
  <c r="L9" i="47"/>
  <c r="L10" i="47"/>
  <c r="C3" i="46"/>
  <c r="C4" i="46"/>
  <c r="C5" i="46"/>
  <c r="C6" i="46"/>
  <c r="C7" i="46"/>
  <c r="C8" i="46"/>
  <c r="C9" i="46"/>
  <c r="C10" i="46"/>
  <c r="C2" i="46"/>
  <c r="I11" i="44"/>
  <c r="I3" i="44"/>
  <c r="I4" i="44"/>
  <c r="I5" i="44"/>
  <c r="I6" i="44"/>
  <c r="I7" i="44"/>
  <c r="I8" i="44"/>
  <c r="I9" i="44"/>
  <c r="I10" i="44"/>
  <c r="I2" i="44"/>
  <c r="D14" i="44"/>
  <c r="D36" i="43"/>
  <c r="D9" i="43"/>
  <c r="E10" i="42"/>
  <c r="B37" i="42"/>
  <c r="H17" i="41"/>
  <c r="D17" i="41"/>
  <c r="D20" i="34"/>
  <c r="D21" i="34"/>
  <c r="D19" i="34"/>
  <c r="H4" i="39"/>
  <c r="H5" i="39"/>
  <c r="H6" i="39"/>
  <c r="H7" i="39"/>
  <c r="H8" i="39"/>
  <c r="H9" i="39"/>
  <c r="H10" i="39"/>
  <c r="H3" i="39"/>
  <c r="F11" i="34"/>
  <c r="F12" i="34"/>
  <c r="F13" i="34"/>
  <c r="F10" i="34"/>
  <c r="D10" i="34"/>
  <c r="E11" i="34"/>
  <c r="E12" i="34"/>
  <c r="E13" i="34"/>
  <c r="E10" i="34"/>
  <c r="D11" i="34"/>
  <c r="D12" i="34"/>
  <c r="D13" i="34"/>
  <c r="E3" i="34"/>
  <c r="E4" i="34"/>
  <c r="E5" i="34"/>
  <c r="E2" i="34"/>
  <c r="D29" i="39"/>
  <c r="E29" i="39" s="1"/>
  <c r="D28" i="39"/>
  <c r="E28" i="39" s="1"/>
  <c r="E13" i="39"/>
  <c r="G4" i="39"/>
  <c r="G5" i="39"/>
  <c r="G6" i="39"/>
  <c r="G7" i="39"/>
  <c r="G8" i="39"/>
  <c r="G9" i="39"/>
  <c r="G10" i="39"/>
  <c r="G3" i="39"/>
  <c r="F4" i="39"/>
  <c r="F5" i="39"/>
  <c r="F6" i="39"/>
  <c r="F7" i="39"/>
  <c r="F8" i="39"/>
  <c r="F9" i="39"/>
  <c r="F10" i="39"/>
  <c r="F3" i="39"/>
  <c r="E4" i="39"/>
  <c r="E5" i="39"/>
  <c r="E6" i="39"/>
  <c r="E7" i="39"/>
  <c r="E8" i="39"/>
  <c r="E9" i="39"/>
  <c r="E10" i="39"/>
  <c r="E3" i="39"/>
  <c r="D36" i="38"/>
  <c r="D28" i="38"/>
  <c r="I17" i="38"/>
  <c r="I18" i="38"/>
  <c r="I19" i="38"/>
  <c r="I20" i="38"/>
  <c r="I21" i="38"/>
  <c r="I22" i="38"/>
  <c r="I23" i="38"/>
  <c r="I24" i="38"/>
  <c r="D6" i="38"/>
  <c r="D8" i="38" s="1"/>
  <c r="D10" i="42"/>
  <c r="D123" i="41"/>
  <c r="E106" i="41"/>
  <c r="H64" i="41"/>
  <c r="D64" i="41"/>
  <c r="A38" i="41"/>
  <c r="A4" i="41"/>
  <c r="H5" i="47" l="1"/>
  <c r="C33" i="39"/>
  <c r="C32" i="39"/>
  <c r="D11" i="38"/>
  <c r="F6" i="3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07367CA-EF63-43C5-AABC-7311EA33D026}" keepAlive="1" name="Query - Financial Sample" description="Connessione alla query 'Financial Sample' nella cartella di lavoro." type="5" refreshedVersion="0" background="1">
    <dbPr connection="Provider=Microsoft.Mashup.OleDb.1;Data Source=$Workbook$;Location=&quot;Financial Sample&quot;;Extended Properties=&quot;&quot;" command="SELECT * FROM [Financial Sample]"/>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<sst xmlns="http://schemas.openxmlformats.org/spreadsheetml/2006/main" count="943" uniqueCount="469">
  <si>
    <t>Cosa faremo oggi?</t>
  </si>
  <si>
    <t>Argomenti nuovi</t>
  </si>
  <si>
    <t>Tipo</t>
  </si>
  <si>
    <t>le funzioni sulle date e ora: OGGI, ADESSO, DATA….</t>
  </si>
  <si>
    <t>le funzioni di testo: unire e dividere testo e numeri, trova, destra, sinistra…</t>
  </si>
  <si>
    <t>rimasto in sospeso altra lezione:</t>
  </si>
  <si>
    <t>VEREDI SNC</t>
  </si>
  <si>
    <t>GIALLI SPA</t>
  </si>
  <si>
    <t>Crostate</t>
  </si>
  <si>
    <t>Torte</t>
  </si>
  <si>
    <t>Biscotti</t>
  </si>
  <si>
    <t>Ciambelle</t>
  </si>
  <si>
    <t>Pane</t>
  </si>
  <si>
    <t>Quantità</t>
  </si>
  <si>
    <t>Articolo</t>
  </si>
  <si>
    <t>Formazione gratuita su Excel disponibile online</t>
  </si>
  <si>
    <t>Banane</t>
  </si>
  <si>
    <t>Limoni</t>
  </si>
  <si>
    <t>Altre informazioni sul Web</t>
  </si>
  <si>
    <t>Avanti</t>
  </si>
  <si>
    <t>Arance</t>
  </si>
  <si>
    <t>Indietro</t>
  </si>
  <si>
    <t>Mele</t>
  </si>
  <si>
    <t>Frutta</t>
  </si>
  <si>
    <t>Altri dettagli</t>
  </si>
  <si>
    <t>Funzioni di data</t>
  </si>
  <si>
    <t>Excel può fornire la data corrente, in base alle impostazioni internazionali del computer. È anche possibile sommare e sottrarre le date.</t>
  </si>
  <si>
    <t xml:space="preserve">Osserviamo la funzione OGGI, che visualizza la data corrente. Si tratta di funzioni attive, o volatili, per cui se la cartella di lavoro viene aperta domani, sarà visualizzata la data di domani. Immetti =OGGI() nella cella D6. 
</t>
  </si>
  <si>
    <t xml:space="preserve">Sottrarre date: immetti il tuo prossimo compleanno nel formato GG/MM/AA nella cella D7 e osserva come Excel ti indica il numero di giorni rimanenti usando =D7-D6 nella cella D8.
</t>
  </si>
  <si>
    <t xml:space="preserve">Sommare date: supponiamo di voler sapere la data di scadenza di una bolletta o quando devi restituire un libro alla biblioteca. Per scoprirlo, puoi aggiungere giorni a una data. Nella cella D10 immetti un numero casuale di giorni. Nella cella D11 abbiamo sommato =D6+D10 per calcolare la data di scadenza a partire da oggi.
</t>
  </si>
  <si>
    <t xml:space="preserve">INFORMAZIONI UTILI
Excel mantiene le date e le ore in base al numero di giorni a partire dal 1 gennaio 1900. Le ore vengono mantenute in parti frazionarie della giornata in base ai minuti. Quindi, 01/01/2017 12:30 in realtà è memorizzata come 42736,5208. Se la data o l'ora viene visualizzata sotto forma di numeri di questo tipo, premi CTRL+1 &gt; Numero e seleziona un formato Data o Ora. </t>
  </si>
  <si>
    <t>Data odierna:</t>
  </si>
  <si>
    <t xml:space="preserve">DETTAGLIO IMPORTANTE
Se non vuoi visualizzare un numero negativo perché non hai ancora immesso il tuo compleanno, puoi usare la funzione SE in questo modo: =SE(D7="";"";D7-D6), che indica "SE D7 è uguale a niente, non mostrare niente, altrimenti mostra D7 meno D6".
</t>
  </si>
  <si>
    <t>Tuo compleanno:</t>
  </si>
  <si>
    <t>Funzioni di ora</t>
  </si>
  <si>
    <t>Giorni mancanti al compleanno:</t>
  </si>
  <si>
    <t xml:space="preserve">Excel può fornire l'ora corrente, in base alle impostazioni internazionali del computer. È anche possibile sommare e sottrarre le ore. Ad esempio, può essere necessario tenere traccia del numero di ore lavorate da un dipendente ogni settimana e calcolare la retribuzione e lo straordinario.
</t>
  </si>
  <si>
    <t xml:space="preserve">Nella cella D28 immetti =ADESSO(), che visualizza l'ora corrente e viene aggiornata ogni volta che Excel la calcola. Per cambiare il formato dell'ora, scegli CTRL+1 &gt; Numero &gt; Ora e seleziona il formato che preferisci.
</t>
  </si>
  <si>
    <t>Giorni di tolleranza:</t>
  </si>
  <si>
    <t xml:space="preserve">Sommare le ore di diversi orari: nella cella D36 abbiamo immesso =((D35-D32)-(D34-D33))*24, che calcola le ore di inizio e fine di un dipendente e quindi sottrae il tempo trascorso a pranzo. La parte *24 alla fine della formula converte in ore la parte frazionaria della giornata usata da Excel. Sarà però necessario formattare la cella come Numero. A questo scopo, passa a Home &gt; Formato &gt; Celle (CTRL+1) &gt; Numero &gt; Numero &gt; 2 decimali.
</t>
  </si>
  <si>
    <t>Scadenza fattura:</t>
  </si>
  <si>
    <t>Se questa formula potesse parlare, direbbe: "sottrai Ora uscita da Ora entrata, quindi sottrai le ore Uscita/Rientro pranzo e moltiplica per 24 per convertire il tempo frazionario di Excel in ore" oppure =((Ora uscita - Ora entrata)-(Uscita pranzo - Rientro pranzo))*24.</t>
  </si>
  <si>
    <t>Informazioni complete sulla funzione OGGI</t>
  </si>
  <si>
    <t>Informazioni complete sulla funzione ADESSO</t>
  </si>
  <si>
    <t>Informazioni complete sulla funzione DATA</t>
  </si>
  <si>
    <t>Ora corrente:</t>
  </si>
  <si>
    <t>Ore giornaliere lavorate</t>
  </si>
  <si>
    <t>Ora entrata:</t>
  </si>
  <si>
    <t>Uscita pranzo:</t>
  </si>
  <si>
    <t>Rientro pranzo:</t>
  </si>
  <si>
    <t>Ora uscita:</t>
  </si>
  <si>
    <t>Totale ore:</t>
  </si>
  <si>
    <t>Data e ora statiche</t>
  </si>
  <si>
    <t>Data:</t>
  </si>
  <si>
    <t>Ora:</t>
  </si>
  <si>
    <t>Unione del testo contenuto in celle diverse</t>
  </si>
  <si>
    <t xml:space="preserve">In Excel capita spesso di dover unire il testo presente in celle diverse. Un esempio molto comune è un elenco di nomi e cognomi da combinare sotto forma di nome, cognome oppure nome completo. In Excel si può fare usando il simbolo della e commerciale (&amp;), che puoi inserire con MAIUSC+6.
</t>
  </si>
  <si>
    <t>Nome</t>
  </si>
  <si>
    <t>Cognome</t>
  </si>
  <si>
    <t>Cognome, Nome</t>
  </si>
  <si>
    <t>Nome completo</t>
  </si>
  <si>
    <t xml:space="preserve">Nella cella E3 immetti =D3&amp;C3 per unire i cognomi e i nomi. 
</t>
  </si>
  <si>
    <t>Olga</t>
  </si>
  <si>
    <t>Panicucci</t>
  </si>
  <si>
    <t xml:space="preserve">PanicucciOlga non è il risultato ideale. Dobbiamo aggiungere una virgola e uno spazio. A questo scopo usiamo le virgolette per creare una nuova stringa di testo. Questa volta immetti =D3&amp;", "&amp;C3. La parte &amp;", "&amp; consente di unire una virgola e uno spazio al testo nelle celle.
</t>
  </si>
  <si>
    <t>Pio</t>
  </si>
  <si>
    <t>Udinesi</t>
  </si>
  <si>
    <t xml:space="preserve">Per creare il nome completo, uniamo prima di tutto il nome e il cognome, ma usando uno spazio senza virgola. In F3 immetti =C3&amp;" "&amp;D3.
</t>
  </si>
  <si>
    <t>Albertino</t>
  </si>
  <si>
    <t>Mazzanti</t>
  </si>
  <si>
    <t>Fiamma</t>
  </si>
  <si>
    <t>Greco</t>
  </si>
  <si>
    <t>Carmelo</t>
  </si>
  <si>
    <t>Barese</t>
  </si>
  <si>
    <t>Uso di testo e numeri insieme</t>
  </si>
  <si>
    <t>Nazzareno</t>
  </si>
  <si>
    <t>Romani</t>
  </si>
  <si>
    <t>Ora usiamo il simbolo &amp; per unire testo e numeri, non solo testo e testo
Osserva le celle C28:D29. Vedi che la data e le ore si trovano in celle separate? Puoi unirle con il simbolo &amp; come vedrai nelle celle C32:C33, ma il risultato non è ideale. Non sapendo come vuoi formattare i numeri, Excel usa il formato più basilare, che in questo caso è la data seriale. Dobbiamo indicare esplicitamente a Excel come formattare la parte numerica della formula, in modo che venga visualizzata come vuoi nella stringa di testo risultante. Per farlo, puoi usare la funzione TESTO e un codice di formato.</t>
  </si>
  <si>
    <t>Cataldo</t>
  </si>
  <si>
    <t>Capon</t>
  </si>
  <si>
    <t xml:space="preserve">Nella cella C36 immetti =C28&amp;" "&amp;TESTO(D28;"GG/MM/AAAA"). GG/MM/AAAA è il codice di formato italiano per giorno/mese/anno, ad esempio 25/09/2017.
</t>
  </si>
  <si>
    <t>Martina</t>
  </si>
  <si>
    <t>Milani</t>
  </si>
  <si>
    <t xml:space="preserve">Nella cella C37 immetti =C29&amp;" "&amp;TESTO(D29;"H:MM"). H:MM è il codice di formato italiano per ore:minuti, ad esempio 13:30.
</t>
  </si>
  <si>
    <t>GUARDA QUI
Le formule, soprattutto quelle di grandi dimensioni, possono risultare difficile da leggere, ma è possibile separare le parti con spazi, come in questo esempio:
=C28 &amp; " " &amp; TESTO(D28;"GG/MM/AAAA")</t>
  </si>
  <si>
    <t>CURIOSITÀ
Se non sai quale codice di formato usare, puoi scegliere CTRL+1 &gt; Numero per formattare le celle come preferisci. Seleziona l'opzione Personalizzato. Puoi copiare nella formula il codice di formato visualizzato.</t>
  </si>
  <si>
    <t>Informazioni complete sulla funzione TESTO</t>
  </si>
  <si>
    <t>Combinare testo e numeri</t>
  </si>
  <si>
    <t>Usare testo e numeri</t>
  </si>
  <si>
    <t>Unione di testo e numeri</t>
  </si>
  <si>
    <t>Formattazione di testo e numeri</t>
  </si>
  <si>
    <t>ESTRARRE IL TIPO DI AZIENDA</t>
  </si>
  <si>
    <t>email nome.cognome@albalog.com</t>
  </si>
  <si>
    <t>SINISTRA(testo; [num_caratt])</t>
  </si>
  <si>
    <t>Num_caratt deve essere maggiore o uguale a zero.</t>
  </si>
  <si>
    <t>Se num_caratt è maggiore della lunghezza del testo, SINISTRA restituisce tutto il testo.</t>
  </si>
  <si>
    <t>Se num_caratt è omesso, verrà considerato uguale a 1.</t>
  </si>
  <si>
    <t>Num_caratt    Facoltativo. Specifica il numero di caratteri che la funzione SINISTRA deve estrarre.</t>
  </si>
  <si>
    <r>
      <rPr>
        <b/>
        <sz val="10"/>
        <color rgb="FFFF0000"/>
        <rFont val="Segoe UI"/>
        <family val="2"/>
      </rPr>
      <t>SINISTRA</t>
    </r>
    <r>
      <rPr>
        <sz val="10"/>
        <color rgb="FF1E1E1E"/>
        <rFont val="Segoe UI"/>
        <family val="2"/>
      </rPr>
      <t xml:space="preserve"> restituisce il primo carattere o i primi caratteri di una stringa di testo in base al numero di caratteri specificato.</t>
    </r>
  </si>
  <si>
    <r>
      <rPr>
        <b/>
        <sz val="10"/>
        <color rgb="FFFF0000"/>
        <rFont val="Segoe UI"/>
        <family val="2"/>
      </rPr>
      <t>DESTRA</t>
    </r>
    <r>
      <rPr>
        <sz val="10"/>
        <color rgb="FF1E1E1E"/>
        <rFont val="Segoe UI"/>
        <family val="2"/>
      </rPr>
      <t xml:space="preserve"> restituisce il primo carattere o i primi caratteri di una stringa di testo in base al numero di caratteri specificato.</t>
    </r>
  </si>
  <si>
    <t>DESTRA(testo; [num_caratt])</t>
  </si>
  <si>
    <t>MINUSC(testo)</t>
  </si>
  <si>
    <t>MAIUSC.INIZ</t>
  </si>
  <si>
    <t>MAIUSC.INIZ(testo)</t>
  </si>
  <si>
    <t xml:space="preserve">Testo    Obbligatorio. Testo racchiuso tra virgolette, formula che restituisce del testo </t>
  </si>
  <si>
    <t xml:space="preserve"> o riferimento a una cella contenente del testo che si desidera convertire parzialmente in maiuscolo.</t>
  </si>
  <si>
    <t>Testo    Obbligatorio. Testo che si desidera convertire in minuscolo  o riferimento a una cella contenente del testo che si desidera convertire</t>
  </si>
  <si>
    <t>Gli argomenti della sintassi  sono i seguenti:</t>
  </si>
  <si>
    <t>MAIUSC(testo)</t>
  </si>
  <si>
    <t>Converte in maiuscolo la prima lettera di una stringa di testo . Le rimanenti lettere vengono convertite in minuscolo.</t>
  </si>
  <si>
    <t>mario rossi</t>
  </si>
  <si>
    <t>ada verdi</t>
  </si>
  <si>
    <t>giuseppe verdi</t>
  </si>
  <si>
    <t>STRAVERDI SPA</t>
  </si>
  <si>
    <t>SUPERROSSI SRL</t>
  </si>
  <si>
    <t>Sintassi di TROVA</t>
  </si>
  <si>
    <t xml:space="preserve"> La ricerca è sensibile alle maiuscole/minuscole, quindi "A" e "a" sono considerati differenti.</t>
  </si>
  <si>
    <r>
      <rPr>
        <b/>
        <sz val="11"/>
        <color rgb="FFFF0000"/>
        <rFont val="Calibri"/>
        <family val="2"/>
        <scheme val="minor"/>
      </rPr>
      <t xml:space="preserve"> TROVA </t>
    </r>
    <r>
      <rPr>
        <sz val="11"/>
        <color theme="1"/>
        <rFont val="Calibri"/>
        <family val="2"/>
        <scheme val="minor"/>
      </rPr>
      <t xml:space="preserve"> per cercare una specifica sequenza di caratteri all'interno di una stringa di testo. Restituisce la posizione (indice) in cui inizia la sequenza trovata.  </t>
    </r>
  </si>
  <si>
    <t xml:space="preserve">   =TROVA(testo_cercato; testo; [inizio])</t>
  </si>
  <si>
    <t>testo_cercato: Il testo che vuoi trovare.</t>
  </si>
  <si>
    <t>testo: La cella o stringa di testo in cui vuoi cercare.</t>
  </si>
  <si>
    <t>[inizio]: Opzionale, indica la posizione da cui iniziare la ricerca (predefinito è 1, l'inizio della stringa).</t>
  </si>
  <si>
    <t>Il cane è nel giardino</t>
  </si>
  <si>
    <t>Il gatto gioca con il cane</t>
  </si>
  <si>
    <t>Un uccello vola alto</t>
  </si>
  <si>
    <t xml:space="preserve">  =TROVA(C22; A19)</t>
  </si>
  <si>
    <t xml:space="preserve">  =TROVA("cane"; A19)</t>
  </si>
  <si>
    <t>cerca</t>
  </si>
  <si>
    <t>Se il testo specificato non è presente nella stringa, la funzione TROVA restituirà un errore #VALORE!. Questo errore può essere gestito con la funzione SE.ERRORE:</t>
  </si>
  <si>
    <t xml:space="preserve">                    =SE.ERRORE(TROVA("cane"; A2); "Non trovato")</t>
  </si>
  <si>
    <t>In questo caso, se "cane" non è trovato, la formula restituirà "Non trovato" invece dell'errore.</t>
  </si>
  <si>
    <t>CORSO EXCEL INTERMEDIO</t>
  </si>
  <si>
    <t>Le funzioni condizionali: PIU’.SE, SOMMA.SE, SOMMA.PIU’.SE, CONTA.SE….</t>
  </si>
  <si>
    <t>• Come capire e correggere gli errori nelle formule</t>
  </si>
  <si>
    <t>• Importazione e esportazione dati</t>
  </si>
  <si>
    <t>• Gestione di Excel come un database: i MODULI</t>
  </si>
  <si>
    <t>• Come gestire l’input dei dati: ELENCHI A DISCESA</t>
  </si>
  <si>
    <t>TERZA lezione</t>
  </si>
  <si>
    <t>Funzioni condizionali: SOMMA.SE</t>
  </si>
  <si>
    <t>Le funzioni condizionali consentono di calcolare la somma, la media e il conteggio o di ottenere il valore minimo o massimo di un intervallo in base a una condizione o a un criterio specificato. Ad esempio, si può calcolare quante mele ci sono tra tutti i frutti inclusi nell'elenco. Oppure il numero di arance di tipo Florida.</t>
  </si>
  <si>
    <t>SOMMA.SE consente di sommare in un intervallo sulla base di un criterio specifico cercato in un altro intervallo, come il numero di mele. Seleziona la cella D17 e digita =SOMMA.SE(C3:C14;C17;D3:D14). La funzione SOMMA.SE è strutturata in questo modo:</t>
  </si>
  <si>
    <t>Fuji</t>
  </si>
  <si>
    <t>Florida</t>
  </si>
  <si>
    <t>Cavendish</t>
  </si>
  <si>
    <t>Rough</t>
  </si>
  <si>
    <t>Honeycrisp</t>
  </si>
  <si>
    <t>Navel</t>
  </si>
  <si>
    <t>Lady Finger</t>
  </si>
  <si>
    <t>Eureka</t>
  </si>
  <si>
    <t>Quale intervallo vuoi esaminare?</t>
  </si>
  <si>
    <t>Quale valore (testo o numero) vuoi cercare?</t>
  </si>
  <si>
    <t>Per ogni corrispondenza trovata, quale intervallo vuoi sommare?</t>
  </si>
  <si>
    <t xml:space="preserve">SOMMA.PIÙ.SE equivale a SOMMA.SE, ma consente di usare più criteri. Quindi, in questo esempio, è possibile cercare frutta e tipo, anziché solo frutta. Seleziona la cella H17 e digita =SOMMA.PIÙ.SE(H3:H14;F3:F14;F17;G3:G14;G17). La funzione SOMMA.PIÙ.SE è strutturata in questo modo:
</t>
  </si>
  <si>
    <t>=SOMMA.PIÙ.SE(H3:H14;F3:F14;F17;G3:G14;G17)</t>
  </si>
  <si>
    <t>Quale intervallo vuoi sommare?</t>
  </si>
  <si>
    <t>Questo è il primo intervallo in cui cercare corrispondenze</t>
  </si>
  <si>
    <t>Questo è il criterio per la prima corrispondenza</t>
  </si>
  <si>
    <t>Questo è il secondo intervallo in cui cercare corrispondenze</t>
  </si>
  <si>
    <t>Questo è il criterio per la seconda corrispondenza</t>
  </si>
  <si>
    <t>L'ESPERTO SUGGERISCE
Ognuna delle celle Frutta e Tipo include un elenco a discesa in cui è possibile selezionare diversi frutti. Prova e osserva come le formule vengono aggiornate automaticamente.</t>
  </si>
  <si>
    <t>SOMMA.SE</t>
  </si>
  <si>
    <t>SOMMA.PIÙ.SE</t>
  </si>
  <si>
    <t>Passaggio successivo</t>
  </si>
  <si>
    <t>Funzioni condizionali: CONTA.SE</t>
  </si>
  <si>
    <t>CONTA.SE e CONTA.PIÙ.SE consentono di contare i valori in un intervallo in base a un determinato criterio. Sono un po' diverse dalle altre funzioni SE e PIÙ.SE in quanto hanno solo un intervallo di criteri e criteri. Non valutano un intervallo per poi cercare in un altro per riepilogare.</t>
  </si>
  <si>
    <t>Seleziona la cella D64 e digita =CONTA.SE(C50:C61;C64). La funzione CONTA.SE è strutturata in questo modo:</t>
  </si>
  <si>
    <t>=CONTA.SE(C50:C61;C64)</t>
  </si>
  <si>
    <t xml:space="preserve">CONTA.PIÙ.SE equivale a SOMMA.SE, ma consente di usare più criteri. Pertanto, in questo esempio, è possibile cercare frutta e tipo, anziché solo frutta. Seleziona la cella H64 e digita =CONTA.PIÙ.SE(F50:F61;F64;G50:G61;G64). La funzione CONTA.PIÙ.SE è strutturata in questo modo:
</t>
  </si>
  <si>
    <t>=CONTA.PIÙ.SE(F50:F61;F64;G50:G61;G64)</t>
  </si>
  <si>
    <t>Questo è il primo intervallo da contare</t>
  </si>
  <si>
    <t>Questo è il secondo intervallo da contare</t>
  </si>
  <si>
    <t>Altre funzioni condizionali</t>
  </si>
  <si>
    <t>Finora abbiamo visto le funzioni SOMMA.SE, SOMMA.PIÙ.SE, CONTA.SE e CONTA.PIÙ.SE. Ora puoi provare autonomamente con altre funzioni, come MEDIA.SE/MEDIA.PIÙ.SE, MAX.PIÙ.SE, MIN.PIÙ.SE. Sono tutte strutturate nello stesso modo, quindi una volta scritta una formula puoi semplicemente sostituire il nome della funzione con quello che vuoi usare. Abbiamo scritto tutte le funzioni necessarie per la cella E106, pronte da copiare/incollare. In alternativa, puoi provare a digitarle manualmente per esercitarti.
SOMMA.SE 	=SOMMA.SE(C92:C103;C106;E92:E103) 
SOMMA.PIÙ.SE 	=SOMMA.PIÙ.SE(E92:E103;C92:C103;C106;D92:D103;D106) 
MEDIA.SE 	=MEDIA.SE(C92:C103;C106;E92:E103) 
MEDIA.PIÙ.SE	=MEDIA.PIÙ.SE(E92:E103;C92:C103;C106;D92:D103;D106)
CONTA.SE 	=CONTA.SE(C92:C103;C106)
CONTA.PIÙ.SE 	=CONTA.PIÙ.SE(C92:C103;C106;D92:D103;D106) 
MAX.PIÙ.SE 	=MAX.PIÙ.SE(E92:E103;C92:C103;C106;D92:D103;D106)
MIN.PIÙ.SE 	=MIN.PIÙ.SE(E92:E103;C92:C103;C106;D92:D103;D106)</t>
  </si>
  <si>
    <t>SOMMA.SE con un argomento valore</t>
  </si>
  <si>
    <t>Ecco un esempio di funzione SOMMA.SE usando "maggiore di" (&gt;) per trovare tutti i valori che superano una determinata quantità:</t>
  </si>
  <si>
    <t>Somma alcuni valori in base a questo criterio:</t>
  </si>
  <si>
    <t>...Esamina queste celle...
 </t>
  </si>
  <si>
    <t>...e, se il valore è maggiore di 50, sommalo.
 </t>
  </si>
  <si>
    <t>NOTA: se ti ritrovi a creare molte formule condizionali, tieni presente che una tabella pivot è una soluzione migliore. Per saperne di più, leggi questo articolo sulle tabelle pivot.</t>
  </si>
  <si>
    <t>Informazioni complete sulla funzione SOMMA.SE</t>
  </si>
  <si>
    <t>Informazioni complete sulla funzione SOMMA.PIÙ.SE</t>
  </si>
  <si>
    <t>Informazioni complete sulla funzione CONTA.SE</t>
  </si>
  <si>
    <t>Informazioni complete sulla funzione CONTA.PIÙ.SE</t>
  </si>
  <si>
    <t>Informazioni complete sulla funzione MEDIA.SE</t>
  </si>
  <si>
    <t>Informazioni complete sulla funzione MEDIA.PIÙ.SE</t>
  </si>
  <si>
    <t>Informazioni complete sulla funzione MIN.PIÙ.SE</t>
  </si>
  <si>
    <t>Informazioni complete sulla funzione MAX.PIÙ.SE</t>
  </si>
  <si>
    <t>Creare un elenco a discesa</t>
  </si>
  <si>
    <t>Torna all'inizio</t>
  </si>
  <si>
    <t>CONTA.SE</t>
  </si>
  <si>
    <t>CONTA.PIÙ.SE</t>
  </si>
  <si>
    <t>Prova</t>
  </si>
  <si>
    <t>Creazione guidata Funzione</t>
  </si>
  <si>
    <t xml:space="preserve">Se conosci il nome della formula che vuoi usare, ma non sai con certezza come costruirla, puoi usare la Creazione guidata Funzione.
</t>
  </si>
  <si>
    <t xml:space="preserve">Seleziona la cella D10 e passa a Formule &gt; Inserisci funzione &gt; digita CERCA.VERT nella casella Cerca una funzione e scegli Vai. Quando viene evidenziato CERCA.VERT, fai clic su OK nella parte inferiore. Quando selezioni una funzione nell'elenco, Excel ne visualizza la sintassi.
</t>
  </si>
  <si>
    <t xml:space="preserve">Immetti quindi gli argomenti della funzione nelle caselle di testo corrispondenti. Ogni volta che ne immetti uno, Excel lo valuta e mostra il relativo risultato, con il risultato finale nella parte inferiore. Man mano che accedi alle singole sezioni, i criteri per ogni argomento vengono elencati nella parte inferiore del modulo. Al termine scegli OK. Excel immette automaticamente la formula.
</t>
  </si>
  <si>
    <t>GUARDA QUI
Dovresti ottenere =CERCA.VERT(C10;C5:D8;2;FALSO)</t>
  </si>
  <si>
    <t>INFORMAZIONI UTILI
Puoi digitare riferimenti di cella e intervallo oppure selezionarli con il mouse.</t>
  </si>
  <si>
    <t xml:space="preserve">INFORMAZIONI UTILI
Quando accedi alla sezione dei singoli argomenti, la descrizione dell'argomento viene visualizzata nella parte inferiore del modulo, sopra il risultato della formula.
</t>
  </si>
  <si>
    <t>Panoramica delle formule in Excel</t>
  </si>
  <si>
    <t>Funzioni di Excel (in base alla categoria)</t>
  </si>
  <si>
    <t>Funzioni di Excel (in ordine alfabetico)</t>
  </si>
  <si>
    <t>Correzione degli errori nelle formule</t>
  </si>
  <si>
    <t xml:space="preserve">Se una formula contiene un errore, Excel mostra #NomeErrore. Gli errori possono essere utili perché indicano che qualcosa non funziona correttamente, ma possono essere difficili da risolvere. Per fortuna ci sono diverse opzioni che facilitano l'individuazione dell'origine dell'errore e la relativa correzione.
</t>
  </si>
  <si>
    <t xml:space="preserve">Controllo errori: vai a Formule &gt; Controllo errori. Viene visualizzata una finestra di dialogo che indica la causa generale dell'errore specifico. L'errore #N/D cella D9 è causato dal fatto che non esiste un valore corrispondente a "Mela". Puoi risolvere l'errore usando un valore esistente, eliminare l'errore con SE.ERRORE oppure ignorarlo, contando sul fatto scomparirà quando userai un valore effettivamente esistente.
</t>
  </si>
  <si>
    <t xml:space="preserve">Se fai clic su Informazioni sull'errore, viene visualizzato un argomento della Guida relativo al messaggio di errore. Se fai clic su Mostra passaggi del calcolo, viene visualizzata la finestra di dialogo Valuta formula.
</t>
  </si>
  <si>
    <t xml:space="preserve">Ogni volta che fai clic su Valuta, Excel valuta la formula una sezione alla volta. Non specifica necessariamente perché si verifica un errore, ma indica dove. A quel punto, esamina l'argomento della Guida per capire qual è il problema presente nella formula.
</t>
  </si>
  <si>
    <t>ESPERIMENTO
Qual è il problema qui? Suggerimento: vogliamo calcolare la SOMMA di tutti gli articoli.</t>
  </si>
  <si>
    <t xml:space="preserve">INFORMAZIONI UTILI
Fai clic su Opzioni per impostare le regole per i casi in cui gli errori in Excel vengono visualizzati o ignorati.
</t>
  </si>
  <si>
    <t>Rilevare gli errori nelle formule</t>
  </si>
  <si>
    <t>Come evitare errori nelle formule</t>
  </si>
  <si>
    <t>Valutare un formula annidata un passaggio alla volta</t>
  </si>
  <si>
    <t>Totale</t>
  </si>
  <si>
    <t>Data</t>
  </si>
  <si>
    <t>Prodotto</t>
  </si>
  <si>
    <t>Regione</t>
  </si>
  <si>
    <t>Vendite</t>
  </si>
  <si>
    <t>Prodotto A</t>
  </si>
  <si>
    <t>Nord</t>
  </si>
  <si>
    <t>Prodotto B</t>
  </si>
  <si>
    <t>Sud</t>
  </si>
  <si>
    <t>Prodotto C</t>
  </si>
  <si>
    <t>Centro</t>
  </si>
  <si>
    <t>Totale Vendite</t>
  </si>
  <si>
    <t>Spiegazione della formula</t>
  </si>
  <si>
    <t>D:D è l'intervallo delle vendite.</t>
  </si>
  <si>
    <t>B:B è l'intervallo dei prodotti.</t>
  </si>
  <si>
    <t>G2 specifica il prodotto di riferimento (es. "Prodotto A").</t>
  </si>
  <si>
    <t>C:C è l'intervallo delle regioni.</t>
  </si>
  <si>
    <t>H2 specifica la regione di riferimento (es. "Nord").</t>
  </si>
  <si>
    <t xml:space="preserve">    =SOMMA.PIÙ.SE(D:D; B:B; G2; C:C; H2)</t>
  </si>
  <si>
    <t>Media Vendite</t>
  </si>
  <si>
    <t>totale</t>
  </si>
  <si>
    <t>Descrizione della Formula</t>
  </si>
  <si>
    <t>La formula MEDIA.PIÙ.SE funziona in questo modo:</t>
  </si>
  <si>
    <t>A2: specifica il prodotto di riferimento.</t>
  </si>
  <si>
    <t>B2: specifica la regione di riferimento.</t>
  </si>
  <si>
    <t xml:space="preserve">  =MEDIA.PIÙ.SE(Vendite!D:D; Vendite!B:B; A2; Vendite!C:C; B2)</t>
  </si>
  <si>
    <t>Vendite!D:D: è l'intervallo delle vendite situato nel foglio VENDITE, da cui la formula calcola la media</t>
  </si>
  <si>
    <t>Vendite!B:B: è l'intervallo dei prodotti situato nel foglio VENDITE.</t>
  </si>
  <si>
    <t>Vendite!C:C: è l'intervallo delle regioni situato nel foglio VENDITE.</t>
  </si>
  <si>
    <t xml:space="preserve">In questo modo, otterrai la media delle vendite per ciascuna combinazione di prodotto e regione </t>
  </si>
  <si>
    <t>Scorte</t>
  </si>
  <si>
    <t xml:space="preserve">Disponibilità </t>
  </si>
  <si>
    <t>=CONTA.SE(A:A; G2)</t>
  </si>
  <si>
    <t>qTà Venduta</t>
  </si>
  <si>
    <t>SPEDIZIONi</t>
  </si>
  <si>
    <t>=CONTA.PIÙ.SE(A:A; J2; B:B; K2)</t>
  </si>
  <si>
    <t>totale spedizioni</t>
  </si>
  <si>
    <t>=CONTA.VALORI(C2:C13)</t>
  </si>
  <si>
    <t>Calcolare quante volte ogni prodotto è stato venduto in ciascuna regione (usando CONTA.PIÙ.SE).</t>
  </si>
  <si>
    <t>Contare il numero totale di vendite per ogni prodotto (usando CONTA.SE).</t>
  </si>
  <si>
    <t>Identificare se un prodotto è "Disponibile" o "Esaurito" in base alle scorte (usando la formula SE).</t>
  </si>
  <si>
    <t>IL foglio di lavoro che mostra le vendite e lo stato delle scorte di diversi prodotti venduti in varie regioni. Vuoi:</t>
  </si>
  <si>
    <t>Inserire un elenco a discesa</t>
  </si>
  <si>
    <t xml:space="preserve">Gli elenchi a discesa semplificano l'immissione dei dati. Ecco come crearne uno: </t>
  </si>
  <si>
    <t>Le celle da C3 a D15 contengono dati con due colonne: Alimentari e Reparto.</t>
  </si>
  <si>
    <t>Alimentari</t>
  </si>
  <si>
    <t>Reparto</t>
  </si>
  <si>
    <t>Per ognuno degli alimentari a destra devono essere validi solo tre nomi di reparto. I reparti sono Ortofrutta, Carne e Prodotti da forno.</t>
  </si>
  <si>
    <t>Passa alla cella D4. Premi CTRL+D, digita D4 e premi INVIO. Seleziona tutte le celle da D4 a D15.</t>
  </si>
  <si>
    <t>Manzo</t>
  </si>
  <si>
    <t>Nella scheda Dati seleziona Convalida dati oppure premi ALT+DL per aprire la finestra di dialogo Convalida dati. Premi TAB fino a Consenti e seleziona Elenco. Premi di nuovo TAB.</t>
  </si>
  <si>
    <t>Nella casella di testo Origine digita Ortofrutta, Carne, Prodotti da forno. Verifica che i nomi siano separati da una virgola. Al termine, premi INVIO.</t>
  </si>
  <si>
    <t>Ora seleziona la cella D4, ovvero la cella accanto a Mele in C4. Premi ALT+freccia GIÙ. Viene visualizzato un menu a discesa con le tre voci appena aggiunte: Ortofrutta, Carne e Prodotti da forno.</t>
  </si>
  <si>
    <t>Broccoli</t>
  </si>
  <si>
    <t>INFORMAZIONI UTILI: Gli elenchi a discesa contribuiscono a garantire che vengano immessi dati validi. Per questo motivo fanno parte di un gruppo più ampio di funzionalità noto come convalida dei dati. 
Esistono altri metodi di convalida dei dati. Ad esempio, è possibile limitare l'immissione a numeri interi, date o persino importi minimi e massimi. Le opzioni a disposizione sono molte. Per saperne di più, seleziona il collegamento nella cella A61.</t>
  </si>
  <si>
    <t>Verza</t>
  </si>
  <si>
    <t>Altri dettagli: Vai a A27. In alternativa, per procedere al passaggio successivo, premi CTRL+PGGIÙ.</t>
  </si>
  <si>
    <t>Prosciutto</t>
  </si>
  <si>
    <t>Pollo</t>
  </si>
  <si>
    <t>Procedura consigliata per gli elenchi a discesa: usare una tabella.</t>
  </si>
  <si>
    <t>Fin qui hai imparato a inserire un menu a discesa per l'elenco dei reparti. Ma cosa succede se l'elenco cambia? Ad esempio, cosa accadrebbe se venisse aggiunto un nuovo reparto chiamato Latticini? In questo caso occorrerebbe aggiornare la finestra di dialogo Convalida dati. Esiste però un modo più efficiente, creando prima una tabella:</t>
  </si>
  <si>
    <t>Le celle da C31 a D43 contengono dati con due colonne: Alimentari e Reparto. Le celle da F31 a F34 contengono dati con una colonna: Reparto.</t>
  </si>
  <si>
    <t xml:space="preserve">Nell'intervallo tra F31 e F34 seleziona una cella con un reparto. Ad esempio, seleziona la cella F33: Carne. </t>
  </si>
  <si>
    <t>Per creare una tabella, premi CTRL+T, quindi INVIO.</t>
  </si>
  <si>
    <t>Ora occorre configurare di nuovo la convalida dei dati. Sotto la cella D31, Reparto, seleziona tutte le celle vuote da D32 a D43.</t>
  </si>
  <si>
    <t>Ortofrutta</t>
  </si>
  <si>
    <t>Nella scheda Dati seleziona Convalida dati oppure premi ALT+DL per aprire la finestra di dialogo Convalida dati. Premi TAB fino a Consenti e premi la freccia GIÙ per selezionare Elenco. Premi di nuovo TAB.</t>
  </si>
  <si>
    <t>Carne</t>
  </si>
  <si>
    <t>Nella casella di testo Origine digita =$F$32:$F$34, quindi premi INVIO.</t>
  </si>
  <si>
    <t>Prodotti da forno</t>
  </si>
  <si>
    <t>Sono stati selezionati i valori nella colonna singola a partire dalla cella F31: Reparto.</t>
  </si>
  <si>
    <t>Passa alla cella D32 e premi ALT+freccia GIÙ. L'elenco a discesa include solo tre reparti: Ortofrutta, Carne e Prodotti da forno. Se però aggiungi un nuovo reparto nella colonna F sotto la cella F35, Prodotti da forno, questo elenco verrà aggiornato con la nuova categoria. Prova.</t>
  </si>
  <si>
    <t xml:space="preserve">L'ESPERTO SUGGERISCE: Spesso gli elenchi di convalida come questo vengono collocati in una scheda separata. In questo modo si evita che gli altri utenti abbiano la tentazione di modificare un elenco.
</t>
  </si>
  <si>
    <t>Passa alla cella A60 per l'istruzione successiva.</t>
  </si>
  <si>
    <t>Applicare la convalida dei dati alle celle</t>
  </si>
  <si>
    <t>Per tornare all'inizio, premi CTRL+HOME. Per procedere al passaggio successivo, premi CTRL+PGGIÙ.</t>
  </si>
  <si>
    <t>Dati - convalida</t>
  </si>
  <si>
    <t>cerchia dati non validi</t>
  </si>
  <si>
    <t>Importare un file di testo aprendolo in Excel</t>
  </si>
  <si>
    <t>Passare a File &gt; Apri e passare al percorso che contiene il file di testo.</t>
  </si>
  <si>
    <t>Selezionare File di testo nell'elenco a discesa Tipo di file nella finestra di dialogo Apri .</t>
  </si>
  <si>
    <t>Ricercare e fare doppio clic sul file di testo da aprire.</t>
  </si>
  <si>
    <t>Se il file è un file di testo (con estensione txt), verrà avviata l'Importazione guidata Testo. Dopo avere completato tutti i passaggi, fare clic su Fine per completare l'operazione di importazione. Per altre informazioni sui delimitatori e sulle opzioni avanzate, vedere Importazione guidata testo .</t>
  </si>
  <si>
    <t>Se il file è un file con estensione csv, verrà aperto automaticamente e i relativi dati verranno visualizzati in una nuova cartella di lavoro.</t>
  </si>
  <si>
    <t>Nota: Quando si apre un file con estensione csv in Excel, vengono usate le impostazioni di formato dati predefinite correnti per interpretare la modalità di importazione di ogni colonna di dati. Se si vogliono convertire le colonne in formati di dati diversi, è possibile usare l'Importazione guidata testo. Si consideri ad esempio il caso in cui il formato di una colonna di dati del file con estensione csv sia MGA e il formato dati predefinito di Excel sia AMG, o il caso in cui si voglia convertire una colonna di numeri contenente zeri iniziali in testo al fine di mantenere tali zeri iniziali. Per forzare l'esecuzione dell'Importazione guidata Testo in Excel, è possibile modificare l'estensione del nome file da .csv a .txt prima di aprirla oppure è possibile importare un file di testo connettendosi ad esso (per altre informazioni, vedere la sezione seguente).</t>
  </si>
  <si>
    <t>Esportare dati in un file di testo con il salvataggio</t>
  </si>
  <si>
    <t>È possibile convertire un foglio di lavoro di Excel in un file di testo usando il comando Salva con nome.</t>
  </si>
  <si>
    <t>Passare a File &gt; Salva con nome.</t>
  </si>
  <si>
    <t>Verrà visualizzata la finestra di dialogo Salva con nome.</t>
  </si>
  <si>
    <t>Nella casella Tipo file scegliere il formato del file di testo per il foglio di lavoro.</t>
  </si>
  <si>
    <t>Ad esempio, fare clic su Testo (con valori delimitati da tabulazioni) o CSV (delimitato dal separatore di elenco).</t>
  </si>
  <si>
    <t>Nota: I diversi formati supportano diversi set di caratteristiche. Per altre informazioni sui set di caratteristiche supportati per i formati di file di testo diversi, vedere Formati di file supportati in Excel.</t>
  </si>
  <si>
    <t>Passare al percorso in cui salvare il nuovo file di testo e quindi fare clic su Salva.</t>
  </si>
  <si>
    <t xml:space="preserve">È possibile aprire un file di testo creato in un'altra applicazione come cartella di lavoro di Excel usando il comando Apri. </t>
  </si>
  <si>
    <t>L'apertura in Excel non comporta un cambiamento del formato del file di testo, come risulta dalla barra del titolo di Excel, nella quale per il nome del file viene mantenuta l'estensione di file originale, ad esempio txt o csv.</t>
  </si>
  <si>
    <t>Importare un file di testo da dati</t>
  </si>
  <si>
    <t xml:space="preserve">Verrà visualizzata una finestra di dialogo che ricorda all'utente che solo il foglio di lavoro corrente verrà salvato nel nuovo file. </t>
  </si>
  <si>
    <t>Se si è certi che il foglio di lavoro corrente sia quello che si vuole salvare come file di testo, fare clic su OK. È possibile salvare altri fogli di lavoro come file di testo separati ripetendo questa procedura per ogni foglio.</t>
  </si>
  <si>
    <t xml:space="preserve">Verrà visualizzata una seconda finestra di dialogo, che ricorda all'utente che il foglio di lavoro potrebbe includere caratteristiche non supportate dai formati di file di testo. </t>
  </si>
  <si>
    <t xml:space="preserve"> Se si è interessati esclusivamente a salvare i dati del foglio di lavoro nel nuovo file di testo, fare clic su Sì. Se non si è certi e si vogliono ottenere altre informazioni sulle caratteristiche di Excel non supportate dai formati di file di testo, fare clic su ?.</t>
  </si>
  <si>
    <t>Segment</t>
  </si>
  <si>
    <t>Country</t>
  </si>
  <si>
    <t xml:space="preserve"> Product </t>
  </si>
  <si>
    <t xml:space="preserve"> Discount Band </t>
  </si>
  <si>
    <t>Units Sold</t>
  </si>
  <si>
    <t>Manufacturing Price</t>
  </si>
  <si>
    <t>Sale Price</t>
  </si>
  <si>
    <t>Gross Sales</t>
  </si>
  <si>
    <t>Discounts</t>
  </si>
  <si>
    <t xml:space="preserve"> Sales</t>
  </si>
  <si>
    <t>COGS</t>
  </si>
  <si>
    <t>Profit</t>
  </si>
  <si>
    <t>Date</t>
  </si>
  <si>
    <t>Month Number</t>
  </si>
  <si>
    <t xml:space="preserve"> Month Name </t>
  </si>
  <si>
    <t>Year</t>
  </si>
  <si>
    <t>Government</t>
  </si>
  <si>
    <t>United States of America</t>
  </si>
  <si>
    <t xml:space="preserve"> Low </t>
  </si>
  <si>
    <t>$350.00</t>
  </si>
  <si>
    <t xml:space="preserve"> July </t>
  </si>
  <si>
    <t>France</t>
  </si>
  <si>
    <t xml:space="preserve"> None </t>
  </si>
  <si>
    <t>$0.00</t>
  </si>
  <si>
    <t>Germany</t>
  </si>
  <si>
    <t xml:space="preserve"> Velo </t>
  </si>
  <si>
    <t>$120.00</t>
  </si>
  <si>
    <t>$1,038,100.00</t>
  </si>
  <si>
    <t>$20,762.00</t>
  </si>
  <si>
    <t>$1,017,338.00</t>
  </si>
  <si>
    <t>$771,160.00</t>
  </si>
  <si>
    <t>$246,178.00</t>
  </si>
  <si>
    <t xml:space="preserve"> October </t>
  </si>
  <si>
    <t>$1,006,950.00</t>
  </si>
  <si>
    <t>$20,139.00</t>
  </si>
  <si>
    <t>$986,811.00</t>
  </si>
  <si>
    <t>$748,020.00</t>
  </si>
  <si>
    <t>$238,791.00</t>
  </si>
  <si>
    <t>Canada</t>
  </si>
  <si>
    <t xml:space="preserve"> December </t>
  </si>
  <si>
    <t xml:space="preserve"> Medium </t>
  </si>
  <si>
    <t>$761,950.00</t>
  </si>
  <si>
    <t>$30,478.00</t>
  </si>
  <si>
    <t>$731,472.00</t>
  </si>
  <si>
    <t>$566,020.00</t>
  </si>
  <si>
    <t>$165,452.00</t>
  </si>
  <si>
    <t>Mexico</t>
  </si>
  <si>
    <t xml:space="preserve"> High </t>
  </si>
  <si>
    <t>$726,600.00</t>
  </si>
  <si>
    <t>$43,596.00</t>
  </si>
  <si>
    <t>$683,004.00</t>
  </si>
  <si>
    <t>$539,760.00</t>
  </si>
  <si>
    <t>$143,244.00</t>
  </si>
  <si>
    <t>Small Business</t>
  </si>
  <si>
    <t>$300.00</t>
  </si>
  <si>
    <t>$921,200.00</t>
  </si>
  <si>
    <t>$119,756.00</t>
  </si>
  <si>
    <t>$801,444.00</t>
  </si>
  <si>
    <t>$684,320.00</t>
  </si>
  <si>
    <t>$117,124.00</t>
  </si>
  <si>
    <t xml:space="preserve"> June </t>
  </si>
  <si>
    <t>$523,600.00</t>
  </si>
  <si>
    <t>$31,416.00</t>
  </si>
  <si>
    <t>$492,184.00</t>
  </si>
  <si>
    <t>$388,960.00</t>
  </si>
  <si>
    <t>$103,224.00</t>
  </si>
  <si>
    <t>$352,100.00</t>
  </si>
  <si>
    <t>$261,560.00</t>
  </si>
  <si>
    <t>$90,540.00</t>
  </si>
  <si>
    <t>$1,138,050.00</t>
  </si>
  <si>
    <t>$102,424.50</t>
  </si>
  <si>
    <t>$1,035,625.50</t>
  </si>
  <si>
    <t>$948,375.00</t>
  </si>
  <si>
    <t>$87,250.50</t>
  </si>
  <si>
    <t>$457,450.00</t>
  </si>
  <si>
    <t>$41,170.50</t>
  </si>
  <si>
    <t>$416,279.50</t>
  </si>
  <si>
    <t>$339,820.00</t>
  </si>
  <si>
    <t>$76,459.50</t>
  </si>
  <si>
    <t>$444,150.00</t>
  </si>
  <si>
    <t>$39,973.50</t>
  </si>
  <si>
    <t>$404,176.50</t>
  </si>
  <si>
    <t>$329,940.00</t>
  </si>
  <si>
    <t>$74,236.50</t>
  </si>
  <si>
    <t>$343,000.00</t>
  </si>
  <si>
    <t>$488,250.00</t>
  </si>
  <si>
    <t>$58,590.00</t>
  </si>
  <si>
    <t>$429,660.00</t>
  </si>
  <si>
    <t>$362,700.00</t>
  </si>
  <si>
    <t>$66,960.00</t>
  </si>
  <si>
    <t>$497,700.00</t>
  </si>
  <si>
    <t>$34,839.00</t>
  </si>
  <si>
    <t>$462,861.00</t>
  </si>
  <si>
    <t>$414,750.00</t>
  </si>
  <si>
    <t>$48,111.00</t>
  </si>
  <si>
    <t>$345,100.00</t>
  </si>
  <si>
    <t>$41,412.00</t>
  </si>
  <si>
    <t>$303,688.00</t>
  </si>
  <si>
    <t>$256,360.00</t>
  </si>
  <si>
    <t>$47,328.00</t>
  </si>
  <si>
    <t>$688,200.00</t>
  </si>
  <si>
    <t>$68,820.00</t>
  </si>
  <si>
    <t>$619,380.00</t>
  </si>
  <si>
    <t>$573,500.00</t>
  </si>
  <si>
    <t>$45,880.00</t>
  </si>
  <si>
    <t>$375,000.00</t>
  </si>
  <si>
    <t>$18,750.00</t>
  </si>
  <si>
    <t>$356,250.00</t>
  </si>
  <si>
    <t>$312,500.00</t>
  </si>
  <si>
    <t>$43,750.00</t>
  </si>
  <si>
    <t>$210,700.00</t>
  </si>
  <si>
    <t>$10,535.00</t>
  </si>
  <si>
    <t>$200,165.00</t>
  </si>
  <si>
    <t>$156,520.00</t>
  </si>
  <si>
    <t>$43,645.00</t>
  </si>
  <si>
    <t>$411,600.00</t>
  </si>
  <si>
    <t>$28,812.00</t>
  </si>
  <si>
    <t>$382,788.00</t>
  </si>
  <si>
    <t>$39,788.00</t>
  </si>
  <si>
    <t>$366,300.00</t>
  </si>
  <si>
    <t>$21,978.00</t>
  </si>
  <si>
    <t>$344,322.00</t>
  </si>
  <si>
    <t>$305,250.00</t>
  </si>
  <si>
    <t>$39,072.00</t>
  </si>
  <si>
    <t>financialsample</t>
  </si>
  <si>
    <t>Durata</t>
  </si>
  <si>
    <t>Orario di inizio partecipazione</t>
  </si>
  <si>
    <t>Orario di fine partecipazione</t>
  </si>
  <si>
    <t>Teo</t>
  </si>
  <si>
    <t>Anist</t>
  </si>
  <si>
    <t>Marinella</t>
  </si>
  <si>
    <t>Antu</t>
  </si>
  <si>
    <t>trui</t>
  </si>
  <si>
    <t>BARBARA</t>
  </si>
  <si>
    <t>Sabrina</t>
  </si>
  <si>
    <t>Casa</t>
  </si>
  <si>
    <t>Alessia</t>
  </si>
  <si>
    <t>Gio</t>
  </si>
  <si>
    <t>Cinzia</t>
  </si>
  <si>
    <t>Petroni</t>
  </si>
  <si>
    <t>COSTA</t>
  </si>
  <si>
    <t>LIA</t>
  </si>
  <si>
    <t>Maria</t>
  </si>
  <si>
    <t>Vi</t>
  </si>
  <si>
    <t>&amp;</t>
  </si>
  <si>
    <t>email ?.cognome@albalog.com</t>
  </si>
  <si>
    <t>cinzia Petroni</t>
  </si>
  <si>
    <t>Il</t>
  </si>
  <si>
    <t>arance</t>
  </si>
  <si>
    <t>banane</t>
  </si>
  <si>
    <t>Totale complessivo</t>
  </si>
  <si>
    <t>Etichette di riga</t>
  </si>
  <si>
    <t>Somma di Quantità</t>
  </si>
  <si>
    <t>Aranciata</t>
  </si>
  <si>
    <t>Somma di Vendite</t>
  </si>
  <si>
    <t>esaurito</t>
  </si>
  <si>
    <t>disponibile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</si>
</sst>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0.00\ &quot;€&quot;_-;\-* #,##0.00\ &quot;€&quot;_-;_-* &quot;-&quot;??\ &quot;€&quot;_-;_-@_-"/>
    <numFmt numFmtId="164" formatCode="&quot;€&quot;\ #,##0;[Red]#,##0"/>
    <numFmt numFmtId="165" formatCode="_-&quot;€&quot;\ * #,##0.00_-;\-&quot;€&quot;\ * #,##0.00_-;_-&quot;€&quot;\ * &quot;-&quot;??_-;_-@_-"/>
    <numFmt numFmtId="166" formatCode="dd/mm/yy;@"/>
    <numFmt numFmtId="167" formatCode="[$-F400]h:mm:ss\ AM/PM"/>
    <numFmt numFmtId="168" formatCode="h:mm;@"/>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16"/>
      <color rgb="FF202122"/>
      <name val="Arial"/>
      <family val="2"/>
    </font>
    <font>
      <b/>
      <sz val="13.5"/>
      <color rgb="FF000000"/>
      <name val="Segoe UI"/>
      <family val="2"/>
    </font>
    <font>
      <sz val="13.5"/>
      <color rgb="FF000000"/>
      <name val="Segoe UI"/>
      <family val="2"/>
    </font>
    <font>
      <sz val="16"/>
      <color theme="1"/>
      <name val="Calibri"/>
      <family val="2"/>
      <scheme val="minor"/>
    </font>
    <font>
      <b/>
      <sz val="10"/>
      <color rgb="FF1E1E1E"/>
      <name val="Segoe UI"/>
      <family val="2"/>
    </font>
    <font>
      <sz val="10"/>
      <color rgb="FF1E1E1E"/>
      <name val="Segoe UI"/>
      <family val="2"/>
    </font>
    <font>
      <b/>
      <sz val="11"/>
      <color theme="0"/>
      <name val="Calibri"/>
      <family val="2"/>
      <scheme val="minor"/>
    </font>
    <font>
      <sz val="22"/>
      <color rgb="FF3B3838"/>
      <name val="Segoe UI Light"/>
      <family val="2"/>
    </font>
    <font>
      <sz val="11"/>
      <color theme="0"/>
      <name val="Calibri"/>
      <family val="2"/>
    </font>
    <font>
      <b/>
      <sz val="11"/>
      <color theme="4"/>
      <name val="Segoe UI Black"/>
      <family val="2"/>
    </font>
    <font>
      <b/>
      <sz val="10"/>
      <color rgb="FFFF0000"/>
      <name val="Segoe UI"/>
      <family val="2"/>
    </font>
    <font>
      <b/>
      <sz val="11"/>
      <color rgb="FFFF0000"/>
      <name val="Calibri"/>
      <family val="2"/>
      <scheme val="minor"/>
    </font>
    <font>
      <sz val="11"/>
      <color rgb="FF404040"/>
      <name val="Calibri"/>
      <family val="2"/>
      <scheme val="minor"/>
    </font>
    <font>
      <b/>
      <sz val="14"/>
      <color rgb="FF404040"/>
      <name val="Calibri"/>
      <family val="2"/>
      <scheme val="minor"/>
    </font>
    <font>
      <b/>
      <sz val="18"/>
      <color theme="1"/>
      <name val="Calibri"/>
      <family val="2"/>
      <scheme val="minor"/>
    </font>
    <font>
      <sz val="10"/>
      <color theme="1"/>
      <name val="Arial"/>
      <family val="2"/>
    </font>
  </fonts>
  <fills count="9">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39997558519241921"/>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
      <left/>
      <right/>
      <top/>
      <bottom style="thin">
        <color theme="0" tint="-0.499984740745262"/>
      </bottom>
      <diagonal/>
    </border>
    <border>
      <left/>
      <right/>
      <top/>
      <bottom style="thin">
        <color rgb="FFB2B2B2"/>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3" fillId="0" borderId="0"/>
    <xf numFmtId="0" fontId="1" fillId="3" borderId="0"/>
    <xf numFmtId="0" fontId="1" fillId="4" borderId="1"/>
    <xf numFmtId="0" fontId="1" fillId="3" borderId="2"/>
    <xf numFmtId="14" fontId="4" fillId="0" borderId="0" applyFill="0" applyBorder="0" applyAlignment="0"/>
    <xf numFmtId="164" fontId="1" fillId="5" borderId="0" applyFont="0" applyBorder="0" applyAlignment="0"/>
    <xf numFmtId="0" fontId="5" fillId="0" borderId="0"/>
    <xf numFmtId="0" fontId="1" fillId="0" borderId="0"/>
    <xf numFmtId="0" fontId="3" fillId="2" borderId="0" applyNumberFormat="0" applyBorder="0" applyProtection="0"/>
    <xf numFmtId="0" fontId="1" fillId="3" borderId="0"/>
    <xf numFmtId="0" fontId="1" fillId="0" borderId="0"/>
    <xf numFmtId="0" fontId="1" fillId="3" borderId="2"/>
    <xf numFmtId="0" fontId="1" fillId="0" borderId="0"/>
    <xf numFmtId="165" fontId="1" fillId="0" borderId="0" applyFont="0" applyFill="0" applyBorder="0" applyAlignment="0" applyProtection="0"/>
    <xf numFmtId="0" fontId="4" fillId="0" borderId="0"/>
    <xf numFmtId="44" fontId="1" fillId="0" borderId="0" applyFont="0" applyFill="0" applyBorder="0" applyAlignment="0" applyProtection="0"/>
  </cellStyleXfs>
  <cellXfs count="104">
    <xf numFmtId="0" fontId="0" fillId="0" borderId="0" xfId="0"/>
    <xf numFmtId="0" fontId="2" fillId="6" borderId="0" xfId="0" applyFont="1" applyFill="1"/>
    <xf numFmtId="0" fontId="6" fillId="6" borderId="0" xfId="0" applyFont="1" applyFill="1"/>
    <xf numFmtId="0" fontId="7" fillId="0" borderId="0" xfId="0" applyFont="1" applyAlignment="1">
      <alignment horizontal="left" vertical="center" indent="2"/>
    </xf>
    <xf numFmtId="0" fontId="9" fillId="0" borderId="0" xfId="0" applyFont="1" applyAlignment="1">
      <alignment wrapText="1"/>
    </xf>
    <xf numFmtId="0" fontId="0" fillId="0" borderId="0" xfId="0" applyAlignment="1">
      <alignment horizontal="left" vertical="center" indent="1"/>
    </xf>
    <xf numFmtId="0" fontId="0" fillId="0" borderId="0" xfId="0" applyAlignment="1">
      <alignment horizontal="left" vertical="center" indent="2"/>
    </xf>
    <xf numFmtId="0" fontId="8" fillId="0" borderId="0" xfId="0" applyFont="1" applyAlignment="1">
      <alignment horizontal="left" vertical="center" indent="2"/>
    </xf>
    <xf numFmtId="0" fontId="2" fillId="0" borderId="0" xfId="0" applyFont="1"/>
    <xf numFmtId="0" fontId="10" fillId="0" borderId="0" xfId="0" applyFont="1"/>
    <xf numFmtId="0" fontId="0" fillId="7" borderId="0" xfId="0" applyFill="1"/>
    <xf numFmtId="0" fontId="1" fillId="0" borderId="0" xfId="8"/>
    <xf numFmtId="0" fontId="1" fillId="0" borderId="0" xfId="8" applyAlignment="1">
      <alignment horizontal="left"/>
    </xf>
    <xf numFmtId="0" fontId="3" fillId="0" borderId="0" xfId="1"/>
    <xf numFmtId="0" fontId="1" fillId="4" borderId="1" xfId="3" applyAlignment="1">
      <alignment horizontal="right"/>
    </xf>
    <xf numFmtId="0" fontId="1" fillId="3" borderId="2" xfId="4" applyAlignment="1">
      <alignment horizontal="left"/>
    </xf>
    <xf numFmtId="0" fontId="1" fillId="0" borderId="0" xfId="8" applyAlignment="1">
      <alignment horizontal="right"/>
    </xf>
    <xf numFmtId="0" fontId="1" fillId="3" borderId="3" xfId="2" applyBorder="1" applyAlignment="1">
      <alignment horizontal="right"/>
    </xf>
    <xf numFmtId="0" fontId="12" fillId="2" borderId="0" xfId="9" applyFont="1" applyAlignment="1">
      <alignment horizontal="right"/>
    </xf>
    <xf numFmtId="0" fontId="2" fillId="0" borderId="0" xfId="8" applyFont="1" applyAlignment="1">
      <alignment horizontal="right"/>
    </xf>
    <xf numFmtId="0" fontId="12" fillId="2" borderId="0" xfId="9" applyFont="1"/>
    <xf numFmtId="0" fontId="1" fillId="0" borderId="0" xfId="8" applyAlignment="1">
      <alignment horizontal="centerContinuous"/>
    </xf>
    <xf numFmtId="0" fontId="3" fillId="0" borderId="0" xfId="8" applyFont="1" applyAlignment="1">
      <alignment horizontal="left"/>
    </xf>
    <xf numFmtId="0" fontId="14" fillId="0" borderId="0" xfId="7" applyFont="1" applyAlignment="1">
      <alignment wrapText="1"/>
    </xf>
    <xf numFmtId="0" fontId="3" fillId="0" borderId="0" xfId="8" applyFont="1" applyAlignment="1">
      <alignment horizontal="left" wrapText="1"/>
    </xf>
    <xf numFmtId="0" fontId="5" fillId="0" borderId="0" xfId="7"/>
    <xf numFmtId="0" fontId="14" fillId="0" borderId="0" xfId="7" applyFont="1"/>
    <xf numFmtId="0" fontId="13" fillId="0" borderId="0" xfId="7" applyFont="1" applyAlignment="1">
      <alignment horizontal="centerContinuous" vertical="center"/>
    </xf>
    <xf numFmtId="0" fontId="5" fillId="0" borderId="0" xfId="7" applyAlignment="1">
      <alignment horizontal="centerContinuous"/>
    </xf>
    <xf numFmtId="0" fontId="1" fillId="3" borderId="3" xfId="2" applyBorder="1"/>
    <xf numFmtId="166" fontId="1" fillId="4" borderId="4" xfId="3" applyNumberFormat="1" applyBorder="1" applyAlignment="1">
      <alignment horizontal="right"/>
    </xf>
    <xf numFmtId="0" fontId="15" fillId="0" borderId="0" xfId="7" applyFont="1"/>
    <xf numFmtId="0" fontId="1" fillId="3" borderId="5" xfId="4" applyBorder="1"/>
    <xf numFmtId="0" fontId="1" fillId="4" borderId="4" xfId="3" applyBorder="1"/>
    <xf numFmtId="166" fontId="1" fillId="3" borderId="5" xfId="4" applyNumberFormat="1" applyBorder="1"/>
    <xf numFmtId="167" fontId="1" fillId="4" borderId="4" xfId="3" applyNumberFormat="1" applyBorder="1" applyAlignment="1">
      <alignment horizontal="right"/>
    </xf>
    <xf numFmtId="168" fontId="1" fillId="4" borderId="4" xfId="3" applyNumberFormat="1" applyBorder="1"/>
    <xf numFmtId="166" fontId="1" fillId="3" borderId="3" xfId="2" applyNumberFormat="1" applyBorder="1"/>
    <xf numFmtId="168" fontId="1" fillId="3" borderId="3" xfId="2" applyNumberFormat="1" applyBorder="1"/>
    <xf numFmtId="0" fontId="3" fillId="2" borderId="0" xfId="9"/>
    <xf numFmtId="0" fontId="1" fillId="4" borderId="1" xfId="3"/>
    <xf numFmtId="14" fontId="5" fillId="0" borderId="0" xfId="7" applyNumberFormat="1"/>
    <xf numFmtId="168" fontId="1" fillId="4" borderId="4" xfId="3" applyNumberFormat="1" applyBorder="1" applyAlignment="1">
      <alignment horizontal="right"/>
    </xf>
    <xf numFmtId="0" fontId="3" fillId="2" borderId="0" xfId="9" applyAlignment="1">
      <alignment wrapText="1"/>
    </xf>
    <xf numFmtId="0" fontId="11" fillId="0" borderId="0" xfId="0" applyFont="1"/>
    <xf numFmtId="0" fontId="3" fillId="2" borderId="0" xfId="9" applyAlignment="1">
      <alignment horizontal="right"/>
    </xf>
    <xf numFmtId="0" fontId="1" fillId="3" borderId="0" xfId="2"/>
    <xf numFmtId="0" fontId="18" fillId="0" borderId="0" xfId="7" applyFont="1"/>
    <xf numFmtId="0" fontId="19" fillId="0" borderId="0" xfId="7" applyFont="1"/>
    <xf numFmtId="0" fontId="18" fillId="0" borderId="0" xfId="7" applyFont="1" applyAlignment="1">
      <alignment horizontal="center"/>
    </xf>
    <xf numFmtId="0" fontId="2" fillId="0" borderId="0" xfId="8" applyFont="1" applyAlignment="1">
      <alignment horizontal="left"/>
    </xf>
    <xf numFmtId="0" fontId="18" fillId="0" borderId="0" xfId="7" applyFont="1" applyAlignment="1">
      <alignment horizontal="left" indent="1"/>
    </xf>
    <xf numFmtId="0" fontId="14" fillId="0" borderId="0" xfId="7" quotePrefix="1" applyFont="1"/>
    <xf numFmtId="0" fontId="1" fillId="0" borderId="0" xfId="8" applyAlignment="1">
      <alignment horizontal="left" indent="1"/>
    </xf>
    <xf numFmtId="0" fontId="18" fillId="0" borderId="0" xfId="7" applyFont="1" applyAlignment="1">
      <alignment horizontal="left" indent="2"/>
    </xf>
    <xf numFmtId="0" fontId="1" fillId="3" borderId="2" xfId="4"/>
    <xf numFmtId="0" fontId="1" fillId="4" borderId="1" xfId="3" applyAlignment="1">
      <alignment horizontal="right" vertical="center"/>
    </xf>
    <xf numFmtId="0" fontId="1" fillId="0" borderId="0" xfId="8" applyAlignment="1">
      <alignment horizontal="center"/>
    </xf>
    <xf numFmtId="0" fontId="1" fillId="0" borderId="0" xfId="8" quotePrefix="1" applyAlignment="1">
      <alignment horizontal="left"/>
    </xf>
    <xf numFmtId="0" fontId="1" fillId="0" borderId="0" xfId="8" applyAlignment="1">
      <alignment horizontal="left" indent="2"/>
    </xf>
    <xf numFmtId="0" fontId="1" fillId="3" borderId="0" xfId="2" applyAlignment="1">
      <alignment horizontal="right"/>
    </xf>
    <xf numFmtId="0" fontId="1" fillId="3" borderId="0" xfId="10"/>
    <xf numFmtId="0" fontId="1" fillId="0" borderId="0" xfId="11" applyAlignment="1">
      <alignment horizontal="left" indent="1"/>
    </xf>
    <xf numFmtId="0" fontId="1" fillId="3" borderId="2" xfId="12"/>
    <xf numFmtId="0" fontId="5" fillId="0" borderId="0" xfId="7" applyAlignment="1">
      <alignment horizontal="centerContinuous" vertical="center"/>
    </xf>
    <xf numFmtId="0" fontId="5" fillId="0" borderId="0" xfId="7" applyAlignment="1">
      <alignment horizontal="center" vertical="center"/>
    </xf>
    <xf numFmtId="0" fontId="0" fillId="0" borderId="0" xfId="0" applyAlignment="1">
      <alignment horizontal="right"/>
    </xf>
    <xf numFmtId="14" fontId="0" fillId="0" borderId="0" xfId="0" applyNumberFormat="1"/>
    <xf numFmtId="0" fontId="20" fillId="5" borderId="0" xfId="0" applyFont="1" applyFill="1"/>
    <xf numFmtId="0" fontId="0" fillId="5" borderId="0" xfId="0" applyFill="1"/>
    <xf numFmtId="0" fontId="0" fillId="0" borderId="0" xfId="0" applyAlignment="1">
      <alignment wrapText="1"/>
    </xf>
    <xf numFmtId="0" fontId="2" fillId="0" borderId="0" xfId="0" quotePrefix="1" applyFont="1"/>
    <xf numFmtId="0" fontId="2" fillId="5" borderId="0" xfId="0" quotePrefix="1" applyFont="1" applyFill="1"/>
    <xf numFmtId="0" fontId="4" fillId="0" borderId="0" xfId="15"/>
    <xf numFmtId="0" fontId="4" fillId="0" borderId="0" xfId="15" applyAlignment="1">
      <alignment horizontal="left"/>
    </xf>
    <xf numFmtId="0" fontId="3" fillId="2" borderId="0" xfId="9" applyNumberFormat="1" applyBorder="1"/>
    <xf numFmtId="0" fontId="0" fillId="3" borderId="0" xfId="2" applyFont="1"/>
    <xf numFmtId="0" fontId="4" fillId="0" borderId="0" xfId="15" applyAlignment="1">
      <alignment vertical="top"/>
    </xf>
    <xf numFmtId="0" fontId="0" fillId="8" borderId="0" xfId="0" applyFill="1"/>
    <xf numFmtId="0" fontId="21" fillId="0" borderId="8" xfId="0" applyFont="1" applyBorder="1" applyAlignment="1">
      <alignment horizontal="center" vertical="center" wrapText="1"/>
    </xf>
    <xf numFmtId="168" fontId="21" fillId="0" borderId="8" xfId="0" applyNumberFormat="1" applyFont="1" applyBorder="1" applyAlignment="1">
      <alignment horizontal="center" vertical="center" wrapText="1"/>
    </xf>
    <xf numFmtId="0" fontId="21" fillId="0" borderId="8" xfId="0" applyFont="1" applyBorder="1" applyAlignment="1">
      <alignment wrapText="1"/>
    </xf>
    <xf numFmtId="168" fontId="21" fillId="0" borderId="8" xfId="0" applyNumberFormat="1" applyFont="1" applyBorder="1" applyAlignment="1">
      <alignment wrapText="1"/>
    </xf>
    <xf numFmtId="0" fontId="0" fillId="0" borderId="0" xfId="0" applyAlignment="1">
      <alignment horizontal="right"/>
    </xf>
    <xf numFmtId="0" fontId="12" fillId="2" borderId="0" xfId="9" applyFont="1" applyAlignment="1">
      <alignment horizontal="center"/>
    </xf>
    <xf numFmtId="0" fontId="12" fillId="2" borderId="6" xfId="9" applyFont="1" applyBorder="1" applyAlignment="1">
      <alignment horizontal="center"/>
    </xf>
    <xf numFmtId="0" fontId="12" fillId="2" borderId="7" xfId="9" applyFont="1" applyBorder="1" applyAlignment="1">
      <alignment horizontal="center"/>
    </xf>
    <xf numFmtId="0" fontId="2" fillId="5" borderId="0" xfId="0" quotePrefix="1" applyFont="1" applyFill="1" applyAlignment="1">
      <alignment horizontal="center"/>
    </xf>
    <xf numFmtId="168" fontId="1" fillId="3" borderId="5" xfId="4" applyNumberFormat="1" applyBorder="1"/>
    <xf numFmtId="0" fontId="0" fillId="0" borderId="0" xfId="0" pivotButton="1"/>
    <xf numFmtId="0" fontId="0" fillId="0" borderId="0" xfId="0" applyAlignment="1">
      <alignment horizontal="left"/>
    </xf>
    <xf numFmtId="0" fontId="0" fillId="0" borderId="0" xfId="0" applyNumberFormat="1"/>
    <xf numFmtId="0" fontId="0" fillId="0" borderId="9" xfId="0" applyNumberFormat="1" applyBorder="1"/>
    <xf numFmtId="0" fontId="0" fillId="0" borderId="0" xfId="0" applyAlignment="1">
      <alignment horizontal="left" indent="1"/>
    </xf>
    <xf numFmtId="0" fontId="0" fillId="0" borderId="9" xfId="0" applyBorder="1" applyAlignment="1">
      <alignment horizontal="left" indent="1"/>
    </xf>
    <xf numFmtId="44" fontId="0" fillId="0" borderId="0" xfId="0" applyNumberFormat="1"/>
    <xf numFmtId="44" fontId="0" fillId="0" borderId="0" xfId="16" applyFont="1"/>
    <xf numFmtId="14" fontId="0" fillId="5" borderId="9" xfId="0" applyNumberFormat="1" applyFill="1" applyBorder="1"/>
    <xf numFmtId="0" fontId="0" fillId="5" borderId="9" xfId="0" applyFill="1" applyBorder="1"/>
    <xf numFmtId="14" fontId="0" fillId="0" borderId="9" xfId="0" applyNumberFormat="1" applyBorder="1"/>
    <xf numFmtId="0" fontId="0" fillId="0" borderId="9" xfId="0" applyBorder="1"/>
    <xf numFmtId="44" fontId="0" fillId="0" borderId="9" xfId="16" applyFont="1" applyBorder="1"/>
    <xf numFmtId="0" fontId="0" fillId="6" borderId="0" xfId="0" applyFill="1"/>
    <xf numFmtId="0" fontId="0" fillId="6" borderId="0" xfId="0" applyFill="1" applyAlignment="1">
      <alignment wrapText="1"/>
    </xf>
  </cellXfs>
  <cellStyles count="17">
    <cellStyle name="BordoArancione" xfId="4" xr:uid="{B42175FE-9381-4E3C-AABE-12E0F80958D6}"/>
    <cellStyle name="BordoArancione 2" xfId="12" xr:uid="{7A469207-992D-489F-8E00-B5C9A72DF495}"/>
    <cellStyle name="CellaGialla" xfId="3" xr:uid="{9BD94562-E85A-4E3F-9EFE-5BC8B143DD3E}"/>
    <cellStyle name="CellaGrigia" xfId="2" xr:uid="{629CD06E-C74E-4CE4-8E18-C142FABF77E6}"/>
    <cellStyle name="CellaGrigia 2" xfId="10" xr:uid="{173BE48E-D57A-439A-A8AB-A9B748E2452A}"/>
    <cellStyle name="Data" xfId="5" xr:uid="{3FB0449E-3C81-40CA-ADE6-EDD55E308A0D}"/>
    <cellStyle name="Evidenziazione" xfId="6" xr:uid="{80DA1364-B619-4966-8588-CA5CDA07A894}"/>
    <cellStyle name="Normale" xfId="0" builtinId="0"/>
    <cellStyle name="Normale 2" xfId="7" xr:uid="{247FF4E8-E6E8-4BDF-8ED4-478A44BAF8BE}"/>
    <cellStyle name="Normale 2 2" xfId="8" xr:uid="{3DF66205-59E6-40E1-A2A6-160E58CF1962}"/>
    <cellStyle name="Normale 3" xfId="11" xr:uid="{E215F0DA-5C4D-4D61-80AE-80E19BA4B086}"/>
    <cellStyle name="Normale 4" xfId="15" xr:uid="{63920BDB-574A-4425-BC9A-2DAE45AEE292}"/>
    <cellStyle name="Normale 5" xfId="13" xr:uid="{62055824-31C6-4053-B9DC-4C6270B5D678}"/>
    <cellStyle name="Testo colonna z A" xfId="1" xr:uid="{A9F73FFE-187B-4BD4-A91C-91B84D2F54E6}"/>
    <cellStyle name="Titolo 3 2" xfId="9" xr:uid="{D4EEF170-322F-46FE-BABF-398C1353F452}"/>
    <cellStyle name="Valuta" xfId="16" builtinId="4"/>
    <cellStyle name="Valuta 2" xfId="14" xr:uid="{2DB65D5B-BC34-44B3-8322-121D1036BCFA}"/>
  </cellStyles>
  <dxfs count="20">
    <dxf>
      <numFmt numFmtId="34" formatCode="_-* #,##0.00\ &quot;€&quot;_-;\-* #,##0.00\ &quot;€&quot;_-;_-* &quot;-&quot;??\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bgColor theme="0" tint="-4.9989318521683403E-2"/>
        </patternFill>
      </fill>
    </dxf>
    <dxf>
      <font>
        <color theme="0"/>
      </font>
      <fill>
        <patternFill>
          <bgColor rgb="FF339966"/>
        </patternFill>
      </fill>
    </dxf>
  </dxfs>
  <tableStyles count="1" defaultTableStyle="TableStyleMedium2" defaultPivotStyle="PivotStyleLight16">
    <tableStyle name="StileTabellaPersonalizzato" pivot="0" count="2" xr9:uid="{E567BB60-EB21-4709-89A9-1DDFAB5BAACC}">
      <tableStyleElement type="headerRow" dxfId="19"/>
      <tableStyleElement type="first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0/relationships/richValueRel" Target="richData/richValueRel.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s://support.office.com/it-IT/article/today-function-5eb3078d-a82c-4736-8930-2f51a028fdd9?ui=it-IT&amp;rs=en-001&amp;ad=us" TargetMode="External"/><Relationship Id="rId7" Type="http://schemas.openxmlformats.org/officeDocument/2006/relationships/hyperlink" Target="https://support.office.com/it-IT/article/date-function-e36c0c8c-4104-49da-ab83-82328b832349?ui=it-IT&amp;rs=en-001&amp;ad=us" TargetMode="External"/><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hyperlink" Target="https://support.office.com/it-IT/article/now-function-3337fd29-145a-4347-b2e6-20c904739c46?ui=it-IT&amp;rs=en-001&amp;ad=us" TargetMode="External"/><Relationship Id="rId5" Type="http://schemas.openxmlformats.org/officeDocument/2006/relationships/image" Target="../media/image6.svg"/><Relationship Id="rId4" Type="http://schemas.openxmlformats.org/officeDocument/2006/relationships/image" Target="../media/image5.png"/><Relationship Id="rId9" Type="http://schemas.openxmlformats.org/officeDocument/2006/relationships/image" Target="../media/image8.svg"/></Relationships>
</file>

<file path=xl/drawings/_rels/drawing3.xml.rels><?xml version="1.0" encoding="UTF-8" standalone="yes"?>
<Relationships xmlns="http://schemas.openxmlformats.org/package/2006/relationships"><Relationship Id="rId3" Type="http://schemas.openxmlformats.org/officeDocument/2006/relationships/hyperlink" Target="https://support.office.com/it-IT/article/text-function-20d5ac4d-7b94-49fd-bb38-93d29371225c?ui=it-IT&amp;rs=en-001&amp;ad=us" TargetMode="External"/><Relationship Id="rId7" Type="http://schemas.openxmlformats.org/officeDocument/2006/relationships/image" Target="../media/image12.svg"/><Relationship Id="rId2" Type="http://schemas.openxmlformats.org/officeDocument/2006/relationships/image" Target="../media/image10.svg"/><Relationship Id="rId1" Type="http://schemas.openxmlformats.org/officeDocument/2006/relationships/image" Target="../media/image9.png"/><Relationship Id="rId6" Type="http://schemas.openxmlformats.org/officeDocument/2006/relationships/image" Target="../media/image11.png"/><Relationship Id="rId5" Type="http://schemas.openxmlformats.org/officeDocument/2006/relationships/image" Target="../media/image6.sv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hyperlink" Target="https://support.office.com/it-IT/article/averageif-function-faec8e2e-0dec-4308-af69-f5576d8ac642?ui=it-IT&amp;rs=en-001&amp;ad=us" TargetMode="External"/><Relationship Id="rId13" Type="http://schemas.openxmlformats.org/officeDocument/2006/relationships/hyperlink" Target="https://support.office.com/it-IT/article/countif-function-e0de10c6-f885-4e71-abb4-1f464816df34?ui=it-IT&amp;rs=en-001&amp;ad=us" TargetMode="External"/><Relationship Id="rId18" Type="http://schemas.openxmlformats.org/officeDocument/2006/relationships/hyperlink" Target="#'Funzioni condizionali'!A85"/><Relationship Id="rId3" Type="http://schemas.openxmlformats.org/officeDocument/2006/relationships/hyperlink" Target="#'Funzioni condizionali'!A1"/><Relationship Id="rId7" Type="http://schemas.openxmlformats.org/officeDocument/2006/relationships/hyperlink" Target="https://support.office.com/it-IT/article/averageifs-function-48910c45-1fc0-4389-a028-f7c5c3001690?ui=it-IT&amp;rs=en-001&amp;ad=us" TargetMode="External"/><Relationship Id="rId12" Type="http://schemas.openxmlformats.org/officeDocument/2006/relationships/hyperlink" Target="https://support.office.com/it-IT/article/sumif-function-169b8c99-c05c-4483-a712-1697a653039b?ui=it-IT&amp;rs=en-001&amp;ad=us" TargetMode="External"/><Relationship Id="rId17" Type="http://schemas.openxmlformats.org/officeDocument/2006/relationships/image" Target="../media/image14.svg"/><Relationship Id="rId2" Type="http://schemas.openxmlformats.org/officeDocument/2006/relationships/image" Target="../media/image4.svg"/><Relationship Id="rId16" Type="http://schemas.openxmlformats.org/officeDocument/2006/relationships/image" Target="../media/image13.png"/><Relationship Id="rId1" Type="http://schemas.openxmlformats.org/officeDocument/2006/relationships/image" Target="../media/image3.png"/><Relationship Id="rId6" Type="http://schemas.openxmlformats.org/officeDocument/2006/relationships/image" Target="../media/image6.svg"/><Relationship Id="rId11" Type="http://schemas.openxmlformats.org/officeDocument/2006/relationships/hyperlink" Target="https://support.office.com/it-IT/article/sumifs-function-c9e748f5-7ea7-455d-9406-611cebce642b?ui=it-IT&amp;rs=en-001&amp;ad=us" TargetMode="External"/><Relationship Id="rId5" Type="http://schemas.openxmlformats.org/officeDocument/2006/relationships/image" Target="../media/image5.png"/><Relationship Id="rId15" Type="http://schemas.openxmlformats.org/officeDocument/2006/relationships/hyperlink" Target="https://support.office.com/it-it/article/creare-una-tabella-pivot-per-analizzare-i-dati-di-un-foglio-di-lavoro-a9a84538-bfe9-40a9-a8e9-f99134456576?omkt=it-IT&amp;ui=it-IT&amp;rs=it-IT&amp;ad=IT" TargetMode="External"/><Relationship Id="rId10" Type="http://schemas.openxmlformats.org/officeDocument/2006/relationships/hyperlink" Target="https://support.office.com/it-IT/article/countifs-function-dda3dc6e-f74e-4aee-88bc-aa8c2a866842?ui=it-IT&amp;rs=en-001&amp;ad=us" TargetMode="External"/><Relationship Id="rId19" Type="http://schemas.openxmlformats.org/officeDocument/2006/relationships/hyperlink" Target="#'Funzioni condizionali'!A138"/><Relationship Id="rId4" Type="http://schemas.openxmlformats.org/officeDocument/2006/relationships/hyperlink" Target="https://support.office.com/it-IT/article/maxifs-function-dfd611e6-da2c-488a-919b-9b6376b28883?ui=it-IT&amp;rs=en-001&amp;ad=us" TargetMode="External"/><Relationship Id="rId9" Type="http://schemas.openxmlformats.org/officeDocument/2006/relationships/hyperlink" Target="https://support.office.com/it-IT/article/minifs-function-6ca1ddaa-079b-4e74-80cc-72eef32e6599?ui=it-IT&amp;rs=en-001&amp;ad=us" TargetMode="External"/><Relationship Id="rId14" Type="http://schemas.openxmlformats.org/officeDocument/2006/relationships/hyperlink" Target="https://support.office.com/it-IT/article/create-a-drop-down-list-7693307a-59ef-400a-b769-c5402dce407b?ui=it-IT&amp;rs=en-001&amp;ad=us"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2.svg"/><Relationship Id="rId1" Type="http://schemas.openxmlformats.org/officeDocument/2006/relationships/image" Target="../media/image11.png"/><Relationship Id="rId5" Type="http://schemas.openxmlformats.org/officeDocument/2006/relationships/image" Target="../media/image4.sv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19.svg"/></Relationships>
</file>

<file path=xl/drawings/_rels/drawing7.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8.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30481</xdr:rowOff>
    </xdr:from>
    <xdr:ext cx="6233160" cy="6233160"/>
    <xdr:pic>
      <xdr:nvPicPr>
        <xdr:cNvPr id="2" name="Immagine 1">
          <a:extLst>
            <a:ext uri="{FF2B5EF4-FFF2-40B4-BE49-F238E27FC236}">
              <a16:creationId xmlns:a16="http://schemas.microsoft.com/office/drawing/2014/main" id="{636A6C4C-8B34-43E5-951D-1F8B9DB1355B}"/>
            </a:ext>
          </a:extLst>
        </xdr:cNvPr>
        <xdr:cNvPicPr>
          <a:picLocks noChangeAspect="1"/>
        </xdr:cNvPicPr>
      </xdr:nvPicPr>
      <xdr:blipFill>
        <a:blip xmlns:r="http://schemas.openxmlformats.org/officeDocument/2006/relationships" r:embed="rId1"/>
        <a:stretch>
          <a:fillRect/>
        </a:stretch>
      </xdr:blipFill>
      <xdr:spPr>
        <a:xfrm>
          <a:off x="1" y="30481"/>
          <a:ext cx="6233160" cy="62331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absolute">
    <xdr:from>
      <xdr:col>2</xdr:col>
      <xdr:colOff>95251</xdr:colOff>
      <xdr:row>11</xdr:row>
      <xdr:rowOff>122571</xdr:rowOff>
    </xdr:from>
    <xdr:to>
      <xdr:col>5</xdr:col>
      <xdr:colOff>133351</xdr:colOff>
      <xdr:row>16</xdr:row>
      <xdr:rowOff>333377</xdr:rowOff>
    </xdr:to>
    <xdr:grpSp>
      <xdr:nvGrpSpPr>
        <xdr:cNvPr id="2" name="INFORMAZIONI UTILI" descr="GOOD TO KNOW&#10;Excel keeps dates and times based on the number of days starting from January 1, 1900. Times are kept in fractional portions of a day based on minutes.&#10;&#10;So 01/01/2017 12:30 PM is actually stored as 42736.5208.&#10;&#10;">
          <a:extLst>
            <a:ext uri="{FF2B5EF4-FFF2-40B4-BE49-F238E27FC236}">
              <a16:creationId xmlns:a16="http://schemas.microsoft.com/office/drawing/2014/main" id="{5AA71B0B-D989-4EC9-A7E8-E48A99C5E700}"/>
            </a:ext>
          </a:extLst>
        </xdr:cNvPr>
        <xdr:cNvGrpSpPr/>
      </xdr:nvGrpSpPr>
      <xdr:grpSpPr>
        <a:xfrm>
          <a:off x="6648451" y="3033411"/>
          <a:ext cx="3718560" cy="1635746"/>
          <a:chOff x="6778625" y="15449520"/>
          <a:chExt cx="3468494" cy="1638856"/>
        </a:xfrm>
      </xdr:grpSpPr>
      <xdr:sp macro="" textlink="">
        <xdr:nvSpPr>
          <xdr:cNvPr id="3" name="Passaggio" descr="GOOD TO KNOW&#10;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10;&#10;">
            <a:extLst>
              <a:ext uri="{FF2B5EF4-FFF2-40B4-BE49-F238E27FC236}">
                <a16:creationId xmlns:a16="http://schemas.microsoft.com/office/drawing/2014/main" id="{29B1DD89-FCBC-E51B-E753-C4DD8F25C15B}"/>
              </a:ext>
            </a:extLst>
          </xdr:cNvPr>
          <xdr:cNvSpPr txBox="1"/>
        </xdr:nvSpPr>
        <xdr:spPr>
          <a:xfrm>
            <a:off x="7042958" y="15665450"/>
            <a:ext cx="3204161" cy="142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Excel mantiene le date e le ore in base al numero di giorni a partire dal 1 gennaio 1900. Le ore vengono mantenute in parti frazionarie della giornata in base ai minuti. Quindi, 01/01/2017 12:30 in realtà è memorizzata come 42736,5208. Se la data o l'ora viene visualizzata sotto forma di numeri di questo tipo, premi </a:t>
            </a:r>
            <a:r>
              <a:rPr lang="it" sz="1100" b="1" i="0" kern="1200" baseline="0">
                <a:solidFill>
                  <a:schemeClr val="dk1"/>
                </a:solidFill>
                <a:effectLst/>
                <a:latin typeface="+mn-lt"/>
                <a:ea typeface="+mn-ea"/>
                <a:cs typeface="+mn-cs"/>
              </a:rPr>
              <a:t>CTRL+1</a:t>
            </a:r>
            <a:r>
              <a:rPr lang="it" sz="1100" b="0" i="0" kern="1200" baseline="0">
                <a:solidFill>
                  <a:schemeClr val="dk1"/>
                </a:solidFill>
                <a:effectLst/>
                <a:latin typeface="+mn-lt"/>
                <a:ea typeface="+mn-ea"/>
                <a:cs typeface="+mn-cs"/>
              </a:rPr>
              <a:t> &gt; </a:t>
            </a:r>
            <a:r>
              <a:rPr lang="it" sz="1100" b="1" i="0" kern="1200" baseline="0">
                <a:solidFill>
                  <a:schemeClr val="dk1"/>
                </a:solidFill>
                <a:effectLst/>
                <a:latin typeface="+mn-lt"/>
                <a:ea typeface="+mn-ea"/>
                <a:cs typeface="+mn-cs"/>
              </a:rPr>
              <a:t>Numero</a:t>
            </a:r>
            <a:r>
              <a:rPr lang="it" sz="1100" b="0" i="0" kern="1200" baseline="0">
                <a:solidFill>
                  <a:schemeClr val="dk1"/>
                </a:solidFill>
                <a:effectLst/>
                <a:latin typeface="+mn-lt"/>
                <a:ea typeface="+mn-ea"/>
                <a:cs typeface="+mn-cs"/>
              </a:rPr>
              <a:t> e seleziona un formato </a:t>
            </a:r>
            <a:r>
              <a:rPr lang="it" sz="1100" b="1" i="0" kern="1200" baseline="0">
                <a:solidFill>
                  <a:schemeClr val="dk1"/>
                </a:solidFill>
                <a:effectLst/>
                <a:latin typeface="+mn-lt"/>
                <a:ea typeface="+mn-ea"/>
                <a:cs typeface="+mn-cs"/>
              </a:rPr>
              <a:t>Data </a:t>
            </a:r>
            <a:r>
              <a:rPr lang="it" sz="1100" b="0" i="0" kern="1200" baseline="0">
                <a:solidFill>
                  <a:schemeClr val="dk1"/>
                </a:solidFill>
                <a:effectLst/>
                <a:latin typeface="+mn-lt"/>
                <a:ea typeface="+mn-ea"/>
                <a:cs typeface="+mn-cs"/>
              </a:rPr>
              <a:t>o </a:t>
            </a:r>
            <a:r>
              <a:rPr lang="it" sz="1100" b="1" i="0" kern="1200" baseline="0">
                <a:solidFill>
                  <a:schemeClr val="dk1"/>
                </a:solidFill>
                <a:effectLst/>
                <a:latin typeface="+mn-lt"/>
                <a:ea typeface="+mn-ea"/>
                <a:cs typeface="+mn-cs"/>
              </a:rPr>
              <a:t>Ora</a:t>
            </a:r>
            <a:r>
              <a:rPr lang="it" sz="1100" b="0" i="0" kern="1200" baseline="0">
                <a:solidFill>
                  <a:schemeClr val="dk1"/>
                </a:solidFill>
                <a:effectLst/>
                <a:latin typeface="+mn-lt"/>
                <a:ea typeface="+mn-ea"/>
                <a:cs typeface="+mn-cs"/>
              </a:rPr>
              <a:t>. </a:t>
            </a:r>
            <a:endParaRPr lang="en-US" sz="1100">
              <a:effectLst/>
              <a:latin typeface="+mn-lt"/>
            </a:endParaRPr>
          </a:p>
        </xdr:txBody>
      </xdr:sp>
      <xdr:pic>
        <xdr:nvPicPr>
          <xdr:cNvPr id="4" name="Elemento grafico 147" descr="Occhiali">
            <a:extLst>
              <a:ext uri="{FF2B5EF4-FFF2-40B4-BE49-F238E27FC236}">
                <a16:creationId xmlns:a16="http://schemas.microsoft.com/office/drawing/2014/main" id="{D9B2D928-59A6-BCFA-A81E-5FDCC633EF9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19705"/>
            <a:ext cx="323347" cy="349115"/>
          </a:xfrm>
          <a:prstGeom prst="rect">
            <a:avLst/>
          </a:prstGeom>
        </xdr:spPr>
      </xdr:pic>
      <xdr:sp macro="" textlink="">
        <xdr:nvSpPr>
          <xdr:cNvPr id="5" name="Figura a mano libera: forma 4" descr="Freccia">
            <a:extLst>
              <a:ext uri="{FF2B5EF4-FFF2-40B4-BE49-F238E27FC236}">
                <a16:creationId xmlns:a16="http://schemas.microsoft.com/office/drawing/2014/main" id="{3ECE6EEA-11C7-43CB-A73D-46F7C42204CD}"/>
              </a:ext>
            </a:extLst>
          </xdr:cNvPr>
          <xdr:cNvSpPr/>
        </xdr:nvSpPr>
        <xdr:spPr>
          <a:xfrm rot="5774257" flipV="1">
            <a:off x="8527244" y="15344818"/>
            <a:ext cx="284005" cy="49340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342900</xdr:colOff>
      <xdr:row>0</xdr:row>
      <xdr:rowOff>352424</xdr:rowOff>
    </xdr:from>
    <xdr:to>
      <xdr:col>1</xdr:col>
      <xdr:colOff>5229225</xdr:colOff>
      <xdr:row>16</xdr:row>
      <xdr:rowOff>83819</xdr:rowOff>
    </xdr:to>
    <xdr:grpSp>
      <xdr:nvGrpSpPr>
        <xdr:cNvPr id="6" name="Gruppo 5">
          <a:extLst>
            <a:ext uri="{FF2B5EF4-FFF2-40B4-BE49-F238E27FC236}">
              <a16:creationId xmlns:a16="http://schemas.microsoft.com/office/drawing/2014/main" id="{F50D94D9-F671-4ABA-A54A-FEC53238CA20}"/>
            </a:ext>
          </a:extLst>
        </xdr:cNvPr>
        <xdr:cNvGrpSpPr/>
      </xdr:nvGrpSpPr>
      <xdr:grpSpPr>
        <a:xfrm>
          <a:off x="342900" y="352424"/>
          <a:ext cx="5755005" cy="4067175"/>
          <a:chOff x="342900" y="352424"/>
          <a:chExt cx="5734050" cy="4191958"/>
        </a:xfrm>
      </xdr:grpSpPr>
      <xdr:sp macro="" textlink="">
        <xdr:nvSpPr>
          <xdr:cNvPr id="7" name="testo_SfondoPresentazione" descr="Sfondo">
            <a:extLst>
              <a:ext uri="{FF2B5EF4-FFF2-40B4-BE49-F238E27FC236}">
                <a16:creationId xmlns:a16="http://schemas.microsoft.com/office/drawing/2014/main" id="{EC9C23EE-B6DC-7D7A-7D26-67454E92FC24}"/>
              </a:ext>
            </a:extLst>
          </xdr:cNvPr>
          <xdr:cNvSpPr/>
        </xdr:nvSpPr>
        <xdr:spPr>
          <a:xfrm>
            <a:off x="342900" y="352424"/>
            <a:ext cx="5734050" cy="419195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8" name="testo_TitoloPresentazione" descr="Funzioni di data">
            <a:extLst>
              <a:ext uri="{FF2B5EF4-FFF2-40B4-BE49-F238E27FC236}">
                <a16:creationId xmlns:a16="http://schemas.microsoft.com/office/drawing/2014/main" id="{2877D361-19A0-A087-FF11-EF4EFADEEF9C}"/>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Funzioni di data</a:t>
            </a:r>
            <a:endPar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Courier New" panose="02070309020205020404" pitchFamily="49" charset="0"/>
            </a:endParaRPr>
          </a:p>
        </xdr:txBody>
      </xdr:sp>
      <xdr:cxnSp macro="">
        <xdr:nvCxnSpPr>
          <xdr:cNvPr id="9" name="testo_LineaPresentazione1" descr="Linea decorativa">
            <a:extLst>
              <a:ext uri="{FF2B5EF4-FFF2-40B4-BE49-F238E27FC236}">
                <a16:creationId xmlns:a16="http://schemas.microsoft.com/office/drawing/2014/main" id="{F9CB8680-4CBA-CE94-BE9D-93CCBA1C58A3}"/>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 name="testo_LineaPresentazione2" descr="Linea decorativa">
            <a:extLst>
              <a:ext uri="{FF2B5EF4-FFF2-40B4-BE49-F238E27FC236}">
                <a16:creationId xmlns:a16="http://schemas.microsoft.com/office/drawing/2014/main" id="{0F63917F-CD78-EBE8-7A6D-25676C1C0550}"/>
              </a:ext>
            </a:extLst>
          </xdr:cNvPr>
          <xdr:cNvCxnSpPr>
            <a:cxnSpLocks/>
          </xdr:cNvCxnSpPr>
        </xdr:nvCxnSpPr>
        <xdr:spPr>
          <a:xfrm>
            <a:off x="546103" y="43204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testo_IntroPresentazione" descr="Excel può fornire la data corrente, in base alle impostazioni internazionali del computer. È anche possibile sommare e sottrarre le date.&#10;">
            <a:extLst>
              <a:ext uri="{FF2B5EF4-FFF2-40B4-BE49-F238E27FC236}">
                <a16:creationId xmlns:a16="http://schemas.microsoft.com/office/drawing/2014/main" id="{9A319F79-F9BF-F332-4D75-F4337DD0E3E6}"/>
              </a:ext>
            </a:extLst>
          </xdr:cNvPr>
          <xdr:cNvSpPr txBox="1"/>
        </xdr:nvSpPr>
        <xdr:spPr>
          <a:xfrm>
            <a:off x="581188" y="1045767"/>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può fornire la data corrente, in base alle impostazioni internazionali del computer. È anche possibile sommare e sottrarre le date.</a:t>
            </a:r>
          </a:p>
        </xdr:txBody>
      </xdr:sp>
      <xdr:grpSp>
        <xdr:nvGrpSpPr>
          <xdr:cNvPr id="12" name="gruppo_Passaggio">
            <a:extLst>
              <a:ext uri="{FF2B5EF4-FFF2-40B4-BE49-F238E27FC236}">
                <a16:creationId xmlns:a16="http://schemas.microsoft.com/office/drawing/2014/main" id="{6C96D9B2-B81F-F71E-7A65-E973D46A7920}"/>
              </a:ext>
            </a:extLst>
          </xdr:cNvPr>
          <xdr:cNvGrpSpPr/>
        </xdr:nvGrpSpPr>
        <xdr:grpSpPr>
          <a:xfrm>
            <a:off x="561975" y="1578608"/>
            <a:ext cx="5467350" cy="740887"/>
            <a:chOff x="600549" y="7810500"/>
            <a:chExt cx="5195285" cy="748179"/>
          </a:xfrm>
        </xdr:grpSpPr>
        <xdr:sp macro="" textlink="">
          <xdr:nvSpPr>
            <xdr:cNvPr id="19" name="testo_Passaggio" descr="Osserviamo la funzione OGGI, che visualizza la data corrente. Si tratta di funzioni attive, o volatili, per cui se la cartella di lavoro viene aperta domani, sarà visualizzata la data di domani. Immetti =OGGI() nella cella D6. &#10;&#10;">
              <a:extLst>
                <a:ext uri="{FF2B5EF4-FFF2-40B4-BE49-F238E27FC236}">
                  <a16:creationId xmlns:a16="http://schemas.microsoft.com/office/drawing/2014/main" id="{9D14C4B9-EB84-ECBC-4002-115EE3D9CFA3}"/>
                </a:ext>
              </a:extLst>
            </xdr:cNvPr>
            <xdr:cNvSpPr txBox="1"/>
          </xdr:nvSpPr>
          <xdr:spPr>
            <a:xfrm>
              <a:off x="1017295" y="7852458"/>
              <a:ext cx="4778539" cy="70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Osserviamo la funzione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OGGI</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che visualizza la data corrente. Si tratta di funzioni attive, o volatili, per cui se la cartella di lavoro viene aperta domani, sarà visualizzata la data di domani.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=OGGI()</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nella cella D6.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 name="forma_Passaggio" descr="1">
              <a:extLst>
                <a:ext uri="{FF2B5EF4-FFF2-40B4-BE49-F238E27FC236}">
                  <a16:creationId xmlns:a16="http://schemas.microsoft.com/office/drawing/2014/main" id="{EA379B63-1A15-1730-31E4-91DDF090B766}"/>
                </a:ext>
              </a:extLst>
            </xdr:cNvPr>
            <xdr:cNvSpPr/>
          </xdr:nvSpPr>
          <xdr:spPr>
            <a:xfrm>
              <a:off x="600549"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grpSp>
        <xdr:nvGrpSpPr>
          <xdr:cNvPr id="13" name="gruppo_Passaggio" descr="Sottrarre date: immetti il tuo prossimo compleanno nel formato GG/MM/AA e osserva come Excel ti indica il numero di giorni rimanenti usando =D7-D6.&#10;">
            <a:extLst>
              <a:ext uri="{FF2B5EF4-FFF2-40B4-BE49-F238E27FC236}">
                <a16:creationId xmlns:a16="http://schemas.microsoft.com/office/drawing/2014/main" id="{BC06ADE6-57FD-E2F2-7730-AE5FC5B4A8E7}"/>
              </a:ext>
            </a:extLst>
          </xdr:cNvPr>
          <xdr:cNvGrpSpPr/>
        </xdr:nvGrpSpPr>
        <xdr:grpSpPr>
          <a:xfrm>
            <a:off x="561975" y="2409825"/>
            <a:ext cx="5229225" cy="778615"/>
            <a:chOff x="609600" y="7810500"/>
            <a:chExt cx="4977697" cy="754507"/>
          </a:xfrm>
        </xdr:grpSpPr>
        <xdr:sp macro="" textlink="">
          <xdr:nvSpPr>
            <xdr:cNvPr id="17" name="testo_Passaggio" descr="Sottrarre date: immetti il tuo prossimo compleanno nel formato GG/MM/AA nella cella D7 e osserva come Excel ti indica il numero di giorni rimanenti usando =D7-D6 nella cella D8.&#10;&#10;">
              <a:extLst>
                <a:ext uri="{FF2B5EF4-FFF2-40B4-BE49-F238E27FC236}">
                  <a16:creationId xmlns:a16="http://schemas.microsoft.com/office/drawing/2014/main" id="{B9EFBC3D-2190-287B-30BC-A4D770E9EF89}"/>
                </a:ext>
              </a:extLst>
            </xdr:cNvPr>
            <xdr:cNvSpPr txBox="1"/>
          </xdr:nvSpPr>
          <xdr:spPr>
            <a:xfrm>
              <a:off x="1017295" y="7852458"/>
              <a:ext cx="4570002" cy="712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Sottrarre date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immetti il tuo prossimo compleanno nel formato GG/MM/AA nella cella D7 e osserva come Excel ti indica il numero di giorni rimanenti usando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nella cella D8.</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8" name="forma_Passaggio" descr="2">
              <a:extLst>
                <a:ext uri="{FF2B5EF4-FFF2-40B4-BE49-F238E27FC236}">
                  <a16:creationId xmlns:a16="http://schemas.microsoft.com/office/drawing/2014/main" id="{A83CE89B-9E4C-0CDF-4A57-2C06CE29448A}"/>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grpSp>
        <xdr:nvGrpSpPr>
          <xdr:cNvPr id="14" name="gruppo_Passaggio">
            <a:extLst>
              <a:ext uri="{FF2B5EF4-FFF2-40B4-BE49-F238E27FC236}">
                <a16:creationId xmlns:a16="http://schemas.microsoft.com/office/drawing/2014/main" id="{11D4C3E9-43AD-8CC7-8538-1C45EB2CB6DD}"/>
              </a:ext>
            </a:extLst>
          </xdr:cNvPr>
          <xdr:cNvGrpSpPr/>
        </xdr:nvGrpSpPr>
        <xdr:grpSpPr>
          <a:xfrm>
            <a:off x="561977" y="3210400"/>
            <a:ext cx="5229223" cy="1152552"/>
            <a:chOff x="627640" y="7998480"/>
            <a:chExt cx="4951723" cy="1134429"/>
          </a:xfrm>
        </xdr:grpSpPr>
        <xdr:sp macro="" textlink="">
          <xdr:nvSpPr>
            <xdr:cNvPr id="15" name="testo_Passaggio" descr="Sommare date: supponiamo di voler sapere la data di scadenza di una bolletta o quando devi restituire un libro alla biblioteca. Per scoprirlo, puoi aggiungere giorni a una data. Nella cella D10 immetti un numero casuale di giorni. Nella cella D11 abbiamo sommato =D6+D10 per calcolare la data di scadenza a partire da oggi.&#10;&#10;">
              <a:extLst>
                <a:ext uri="{FF2B5EF4-FFF2-40B4-BE49-F238E27FC236}">
                  <a16:creationId xmlns:a16="http://schemas.microsoft.com/office/drawing/2014/main" id="{80F89B81-A82E-002D-2984-22AD97B73A60}"/>
                </a:ext>
              </a:extLst>
            </xdr:cNvPr>
            <xdr:cNvSpPr txBox="1"/>
          </xdr:nvSpPr>
          <xdr:spPr>
            <a:xfrm>
              <a:off x="1017295" y="8040438"/>
              <a:ext cx="4562068" cy="1092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Sommare date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supponiamo di voler sapere la data di scadenza di una bolletta o quando devi restituire un libro alla biblioteca. Per scoprirlo, puoi aggiungere giorni a una data. Nella cella D10 immetti un numero casuale di giorni. Nella cella D11 abbiamo sommato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 </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per calcolare la data di scadenza a partire da oggi.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6" name="forma_Passaggio" descr="3">
              <a:extLst>
                <a:ext uri="{FF2B5EF4-FFF2-40B4-BE49-F238E27FC236}">
                  <a16:creationId xmlns:a16="http://schemas.microsoft.com/office/drawing/2014/main" id="{789A036E-6E40-1AEB-5507-A910289E1E14}"/>
                </a:ext>
              </a:extLst>
            </xdr:cNvPr>
            <xdr:cNvSpPr/>
          </xdr:nvSpPr>
          <xdr:spPr>
            <a:xfrm>
              <a:off x="627640" y="799848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342900</xdr:colOff>
      <xdr:row>16</xdr:row>
      <xdr:rowOff>188596</xdr:rowOff>
    </xdr:from>
    <xdr:to>
      <xdr:col>1</xdr:col>
      <xdr:colOff>5229225</xdr:colOff>
      <xdr:row>59</xdr:row>
      <xdr:rowOff>102873</xdr:rowOff>
    </xdr:to>
    <xdr:grpSp>
      <xdr:nvGrpSpPr>
        <xdr:cNvPr id="22" name="Gruppo 21">
          <a:extLst>
            <a:ext uri="{FF2B5EF4-FFF2-40B4-BE49-F238E27FC236}">
              <a16:creationId xmlns:a16="http://schemas.microsoft.com/office/drawing/2014/main" id="{33D31BD6-E39A-1556-134F-1DBD9329D4A6}"/>
            </a:ext>
          </a:extLst>
        </xdr:cNvPr>
        <xdr:cNvGrpSpPr/>
      </xdr:nvGrpSpPr>
      <xdr:grpSpPr>
        <a:xfrm>
          <a:off x="342900" y="4524376"/>
          <a:ext cx="5755005" cy="8037197"/>
          <a:chOff x="352425" y="4506536"/>
          <a:chExt cx="5734050" cy="8254275"/>
        </a:xfrm>
      </xdr:grpSpPr>
      <xdr:sp macro="" textlink="">
        <xdr:nvSpPr>
          <xdr:cNvPr id="25" name="testo_SfondoPresentazione" descr="Sfondo">
            <a:extLst>
              <a:ext uri="{FF2B5EF4-FFF2-40B4-BE49-F238E27FC236}">
                <a16:creationId xmlns:a16="http://schemas.microsoft.com/office/drawing/2014/main" id="{73162343-5AA3-BC4F-7068-325FB7761992}"/>
              </a:ext>
            </a:extLst>
          </xdr:cNvPr>
          <xdr:cNvSpPr/>
        </xdr:nvSpPr>
        <xdr:spPr>
          <a:xfrm>
            <a:off x="352425" y="4506536"/>
            <a:ext cx="5734050" cy="82542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6" name="testo_TitoloPresentazione" descr="Funzioni di ora">
            <a:extLst>
              <a:ext uri="{FF2B5EF4-FFF2-40B4-BE49-F238E27FC236}">
                <a16:creationId xmlns:a16="http://schemas.microsoft.com/office/drawing/2014/main" id="{1A7E0F16-1B3F-447A-9819-F1C290DC9C70}"/>
              </a:ext>
            </a:extLst>
          </xdr:cNvPr>
          <xdr:cNvSpPr txBox="1"/>
        </xdr:nvSpPr>
        <xdr:spPr>
          <a:xfrm>
            <a:off x="589309" y="4578375"/>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Funzioni di ora</a:t>
            </a:r>
          </a:p>
        </xdr:txBody>
      </xdr:sp>
      <xdr:cxnSp macro="">
        <xdr:nvCxnSpPr>
          <xdr:cNvPr id="27" name="testo_LineaPresentazione1" descr="Linea decorativa">
            <a:extLst>
              <a:ext uri="{FF2B5EF4-FFF2-40B4-BE49-F238E27FC236}">
                <a16:creationId xmlns:a16="http://schemas.microsoft.com/office/drawing/2014/main" id="{10CE6BB5-4AF8-EB04-019E-7972E49804D5}"/>
              </a:ext>
            </a:extLst>
          </xdr:cNvPr>
          <xdr:cNvCxnSpPr>
            <a:cxnSpLocks/>
          </xdr:cNvCxnSpPr>
        </xdr:nvCxnSpPr>
        <xdr:spPr>
          <a:xfrm>
            <a:off x="589309" y="5149876"/>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8" name="testo_LineaPresentazione2" descr="Linea decorativa">
            <a:extLst>
              <a:ext uri="{FF2B5EF4-FFF2-40B4-BE49-F238E27FC236}">
                <a16:creationId xmlns:a16="http://schemas.microsoft.com/office/drawing/2014/main" id="{249066D7-B993-2093-2E04-003738FBF3A7}"/>
              </a:ext>
            </a:extLst>
          </xdr:cNvPr>
          <xdr:cNvCxnSpPr>
            <a:cxnSpLocks/>
          </xdr:cNvCxnSpPr>
        </xdr:nvCxnSpPr>
        <xdr:spPr>
          <a:xfrm>
            <a:off x="589309" y="12111017"/>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testo_IntroPresentazione" descr="Excel può fornire l'ora corrente, in base alle impostazioni internazionali del computer. È anche possibile sommare e sottrarre le ore. Ad esempio, può essere necessario tenere traccia del numero di ore lavorate da un dipendente ogni settimana e calcolare la retribuzione e lo straordinario.&#10;&#10;">
            <a:extLst>
              <a:ext uri="{FF2B5EF4-FFF2-40B4-BE49-F238E27FC236}">
                <a16:creationId xmlns:a16="http://schemas.microsoft.com/office/drawing/2014/main" id="{BE4EEADB-D471-9AAA-0B3D-6258D3D562F2}"/>
              </a:ext>
            </a:extLst>
          </xdr:cNvPr>
          <xdr:cNvSpPr txBox="1"/>
        </xdr:nvSpPr>
        <xdr:spPr>
          <a:xfrm>
            <a:off x="586111" y="5163872"/>
            <a:ext cx="5222183" cy="948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può fornire l'ora corrente, in base alle impostazioni internazionali del computer. È anche possibile sommare e sottrarre le ore. Ad esempio, può essere necessario tenere traccia del numero di ore lavorate da un dipendente ogni settimana e calcolare la retribuzione e lo straordinario.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30" name="Gruppo 29">
            <a:extLst>
              <a:ext uri="{FF2B5EF4-FFF2-40B4-BE49-F238E27FC236}">
                <a16:creationId xmlns:a16="http://schemas.microsoft.com/office/drawing/2014/main" id="{6F7CB4C9-9CE2-6BC4-7907-FFCDBC0A4A53}"/>
              </a:ext>
            </a:extLst>
          </xdr:cNvPr>
          <xdr:cNvGrpSpPr/>
        </xdr:nvGrpSpPr>
        <xdr:grpSpPr>
          <a:xfrm>
            <a:off x="581025" y="6096000"/>
            <a:ext cx="5206583" cy="5904427"/>
            <a:chOff x="7200900" y="1143000"/>
            <a:chExt cx="5206583" cy="5904427"/>
          </a:xfrm>
        </xdr:grpSpPr>
        <xdr:grpSp>
          <xdr:nvGrpSpPr>
            <xdr:cNvPr id="31" name="gruppo_Passaggio">
              <a:extLst>
                <a:ext uri="{FF2B5EF4-FFF2-40B4-BE49-F238E27FC236}">
                  <a16:creationId xmlns:a16="http://schemas.microsoft.com/office/drawing/2014/main" id="{D4B21291-D989-5107-40F1-469FE192BA4C}"/>
                </a:ext>
              </a:extLst>
            </xdr:cNvPr>
            <xdr:cNvGrpSpPr/>
          </xdr:nvGrpSpPr>
          <xdr:grpSpPr>
            <a:xfrm>
              <a:off x="7200900" y="1143000"/>
              <a:ext cx="5206583" cy="720603"/>
              <a:chOff x="495420" y="7810500"/>
              <a:chExt cx="5201275" cy="720603"/>
            </a:xfrm>
          </xdr:grpSpPr>
          <xdr:sp macro="" textlink="">
            <xdr:nvSpPr>
              <xdr:cNvPr id="53" name="testo_Passaggio" descr="Nella cella D28 immetti =ADESSO(), che visualizza l'ora corrente e viene aggiornata ogni volta che Excel la calcola. Per cambiare il formato dell'ora, scegli CTRL+1 &gt; Numero &gt; Ora e seleziona il formato che preferisci.&#10;&#10;&#10;&#10;">
                <a:extLst>
                  <a:ext uri="{FF2B5EF4-FFF2-40B4-BE49-F238E27FC236}">
                    <a16:creationId xmlns:a16="http://schemas.microsoft.com/office/drawing/2014/main" id="{51476ADA-A104-5628-BDD4-7D4CD20581BC}"/>
                  </a:ext>
                </a:extLst>
              </xdr:cNvPr>
              <xdr:cNvSpPr txBox="1"/>
            </xdr:nvSpPr>
            <xdr:spPr>
              <a:xfrm>
                <a:off x="918156" y="7852457"/>
                <a:ext cx="4778539" cy="678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Nella cella D28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=ADESSO()</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che visualizza l'ora corrente e viene aggiornata ogni volta che Excel la calcola. Per cambiare il formato dell'ora, scegli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Numero</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Ora</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 seleziona il formato che preferisci.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4" name="forma_Passaggio" descr="1">
                <a:extLst>
                  <a:ext uri="{FF2B5EF4-FFF2-40B4-BE49-F238E27FC236}">
                    <a16:creationId xmlns:a16="http://schemas.microsoft.com/office/drawing/2014/main" id="{9A405A63-6F3B-1620-6F04-B89AECA5AFC7}"/>
                  </a:ext>
                </a:extLst>
              </xdr:cNvPr>
              <xdr:cNvSpPr/>
            </xdr:nvSpPr>
            <xdr:spPr>
              <a:xfrm>
                <a:off x="49542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grpSp>
          <xdr:nvGrpSpPr>
            <xdr:cNvPr id="32" name="gruppo_Passaggio">
              <a:extLst>
                <a:ext uri="{FF2B5EF4-FFF2-40B4-BE49-F238E27FC236}">
                  <a16:creationId xmlns:a16="http://schemas.microsoft.com/office/drawing/2014/main" id="{41EF5FD6-6774-BE4A-0B61-C88CB8AFF83C}"/>
                </a:ext>
              </a:extLst>
            </xdr:cNvPr>
            <xdr:cNvGrpSpPr/>
          </xdr:nvGrpSpPr>
          <xdr:grpSpPr>
            <a:xfrm>
              <a:off x="7200900" y="1844651"/>
              <a:ext cx="5159775" cy="1249116"/>
              <a:chOff x="525612" y="7419975"/>
              <a:chExt cx="5511381" cy="1195615"/>
            </a:xfrm>
          </xdr:grpSpPr>
          <xdr:sp macro="" textlink="">
            <xdr:nvSpPr>
              <xdr:cNvPr id="51" name="testo_Passaggio" descr="Sommare le ore di diversi orari: nella cella D36 abbiamo immesso =((D35-D32)-(D34-D33))*24, che calcola le ore di inizio e fine di un dipendente e quindi sottrae il tempo trascorso a pranzo. La parte *24 alla fine della formula converte in ore la parte frazionaria della giornata usata da Excel. Sarà però necessario formattare la cella come Numero. A questo scopo, passa a Home &gt; Formato &gt; Celle (CTRL+1) &gt; Numero &gt; Numero &gt; 2 decimali.&#10;&#10;&#10;">
                <a:extLst>
                  <a:ext uri="{FF2B5EF4-FFF2-40B4-BE49-F238E27FC236}">
                    <a16:creationId xmlns:a16="http://schemas.microsoft.com/office/drawing/2014/main" id="{8B2F62B8-1236-BB88-4864-DF3AC10985CD}"/>
                  </a:ext>
                </a:extLst>
              </xdr:cNvPr>
              <xdr:cNvSpPr txBox="1"/>
            </xdr:nvSpPr>
            <xdr:spPr>
              <a:xfrm>
                <a:off x="977615" y="7459921"/>
                <a:ext cx="5059378" cy="1155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Sommare le ore di diversi orari</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nella cella D36 abbiamo immesso </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che calcola le ore di inizio e fine di un dipendente e quindi sottrae il tempo trascorso a pranzo. La parte *24 alla fine della formula converte in ore la parte frazionaria della giornata usata da Excel. Sarà però necessario formattare la cella come Numero. A questo scopo, passa a </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Formato celle </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Numero</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Numero</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decimali.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2" name="forma_Passaggio" descr="2">
                <a:extLst>
                  <a:ext uri="{FF2B5EF4-FFF2-40B4-BE49-F238E27FC236}">
                    <a16:creationId xmlns:a16="http://schemas.microsoft.com/office/drawing/2014/main" id="{56880EA8-C73C-B5D0-85EF-18AECB53BFE5}"/>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grpSp>
          <xdr:nvGrpSpPr>
            <xdr:cNvPr id="33" name="gruppo_Passaggio">
              <a:extLst>
                <a:ext uri="{FF2B5EF4-FFF2-40B4-BE49-F238E27FC236}">
                  <a16:creationId xmlns:a16="http://schemas.microsoft.com/office/drawing/2014/main" id="{F3A83931-A51E-34B6-DE71-D3B7939C3A3C}"/>
                </a:ext>
              </a:extLst>
            </xdr:cNvPr>
            <xdr:cNvGrpSpPr/>
          </xdr:nvGrpSpPr>
          <xdr:grpSpPr>
            <a:xfrm>
              <a:off x="7200900" y="3157543"/>
              <a:ext cx="5159775" cy="875277"/>
              <a:chOff x="525612" y="7419975"/>
              <a:chExt cx="5511381" cy="837788"/>
            </a:xfrm>
          </xdr:grpSpPr>
          <xdr:sp macro="" textlink="">
            <xdr:nvSpPr>
              <xdr:cNvPr id="49" name="testo_Passaggio" descr="Se questa formula potesse parlare, direbbe: &quot;sottrai Ora uscita da Ora entrata, quindi sottrai le ore Uscita/Rientro pranzo e moltiplica per 24 per convertire il tempo frazionario di Excel in ore&quot; oppure =((Ora entrata - Ora uscita)-(Rientro pranzo - Uscita pranzo))*24.">
                <a:extLst>
                  <a:ext uri="{FF2B5EF4-FFF2-40B4-BE49-F238E27FC236}">
                    <a16:creationId xmlns:a16="http://schemas.microsoft.com/office/drawing/2014/main" id="{9E816E84-58F9-DEDB-D18A-522C210B9278}"/>
                  </a:ext>
                </a:extLst>
              </xdr:cNvPr>
              <xdr:cNvSpPr txBox="1"/>
            </xdr:nvSpPr>
            <xdr:spPr>
              <a:xfrm>
                <a:off x="977615" y="7459922"/>
                <a:ext cx="5059378" cy="797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 questa formula potesse parlare, direbbe: "Sottrai Ora uscita da Ora entrata, quindi sottrai le ore Uscita/Rientro pranzo e moltiplica per 24 per convertire il tempo frazionario di Excel in ore" oppure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=((Ora uscita - Ora entrata)-(Uscita pranzo - Rientro pranzo))*24</a:t>
                </a:r>
                <a:r>
                  <a:rPr sz="1100">
                    <a:latin typeface="Segoe UI" panose="020B0502040204020203"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0" name="forma_Passaggio" descr="3">
                <a:extLst>
                  <a:ext uri="{FF2B5EF4-FFF2-40B4-BE49-F238E27FC236}">
                    <a16:creationId xmlns:a16="http://schemas.microsoft.com/office/drawing/2014/main" id="{76E8B07C-1A79-3811-7755-48CEDDBE720F}"/>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grpSp>
        <xdr:grpSp>
          <xdr:nvGrpSpPr>
            <xdr:cNvPr id="34" name="Gruppo 33">
              <a:extLst>
                <a:ext uri="{FF2B5EF4-FFF2-40B4-BE49-F238E27FC236}">
                  <a16:creationId xmlns:a16="http://schemas.microsoft.com/office/drawing/2014/main" id="{2DDF2CD2-F957-42D2-D2D4-C0BF8E181CA9}"/>
                </a:ext>
              </a:extLst>
            </xdr:cNvPr>
            <xdr:cNvGrpSpPr/>
          </xdr:nvGrpSpPr>
          <xdr:grpSpPr>
            <a:xfrm>
              <a:off x="7858134" y="4075629"/>
              <a:ext cx="4371970" cy="2971798"/>
              <a:chOff x="7777163" y="4118803"/>
              <a:chExt cx="4653382" cy="2819575"/>
            </a:xfrm>
          </xdr:grpSpPr>
          <xdr:sp macro="" textlink="">
            <xdr:nvSpPr>
              <xdr:cNvPr id="35" name="ParentesiGraffaFormulaInferiore">
                <a:extLst>
                  <a:ext uri="{FF2B5EF4-FFF2-40B4-BE49-F238E27FC236}">
                    <a16:creationId xmlns:a16="http://schemas.microsoft.com/office/drawing/2014/main" id="{997350CC-1D58-02B9-E0D3-F0178D42974C}"/>
                  </a:ext>
                </a:extLst>
              </xdr:cNvPr>
              <xdr:cNvSpPr/>
            </xdr:nvSpPr>
            <xdr:spPr>
              <a:xfrm rot="16200000">
                <a:off x="8913239" y="5221437"/>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36" name="ParentesiGraffaFormulaSuperiore">
                <a:extLst>
                  <a:ext uri="{FF2B5EF4-FFF2-40B4-BE49-F238E27FC236}">
                    <a16:creationId xmlns:a16="http://schemas.microsoft.com/office/drawing/2014/main" id="{3692036B-E199-C36E-78FB-82F7F1D96B14}"/>
                  </a:ext>
                </a:extLst>
              </xdr:cNvPr>
              <xdr:cNvSpPr/>
            </xdr:nvSpPr>
            <xdr:spPr>
              <a:xfrm rot="5400000">
                <a:off x="11358056" y="4563249"/>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37" name="ParentesiGraffaFormulaSuperiore">
                <a:extLst>
                  <a:ext uri="{FF2B5EF4-FFF2-40B4-BE49-F238E27FC236}">
                    <a16:creationId xmlns:a16="http://schemas.microsoft.com/office/drawing/2014/main" id="{67E08E68-A794-1987-CD1F-FB72680F894E}"/>
                  </a:ext>
                </a:extLst>
              </xdr:cNvPr>
              <xdr:cNvSpPr/>
            </xdr:nvSpPr>
            <xdr:spPr>
              <a:xfrm rot="5400000">
                <a:off x="8247251" y="4550235"/>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38" name="testo_Formula" descr="=((D35-D32)-(D34-D33))*24&#10;">
                <a:extLst>
                  <a:ext uri="{FF2B5EF4-FFF2-40B4-BE49-F238E27FC236}">
                    <a16:creationId xmlns:a16="http://schemas.microsoft.com/office/drawing/2014/main" id="{B4D01327-3016-8D03-DB9A-91EDEDDBC685}"/>
                  </a:ext>
                </a:extLst>
              </xdr:cNvPr>
              <xdr:cNvSpPr txBox="1"/>
            </xdr:nvSpPr>
            <xdr:spPr>
              <a:xfrm>
                <a:off x="7777163" y="5011055"/>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it"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Courier New" panose="02070309020205020404" pitchFamily="49" charset="0"/>
                  <a:ea typeface="Times New Roman" panose="02020603050405020304" pitchFamily="18" charset="0"/>
                </a:endParaRPr>
              </a:p>
            </xdr:txBody>
          </xdr:sp>
          <xdr:sp macro="" textlink="">
            <xdr:nvSpPr>
              <xdr:cNvPr id="39" name="testo_CalloutFormulaSuperiore" descr="Ora uscita&#10;&#10;">
                <a:extLst>
                  <a:ext uri="{FF2B5EF4-FFF2-40B4-BE49-F238E27FC236}">
                    <a16:creationId xmlns:a16="http://schemas.microsoft.com/office/drawing/2014/main" id="{814E9435-FA00-3C8C-39F5-B1F7B7EDC66B}"/>
                  </a:ext>
                </a:extLst>
              </xdr:cNvPr>
              <xdr:cNvSpPr txBox="1">
                <a:spLocks noChangeArrowheads="1"/>
              </xdr:cNvSpPr>
            </xdr:nvSpPr>
            <xdr:spPr bwMode="auto">
              <a:xfrm>
                <a:off x="8039714" y="4409917"/>
                <a:ext cx="893188"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Ora uscita</a:t>
                </a:r>
              </a:p>
            </xdr:txBody>
          </xdr:sp>
          <xdr:sp macro="" textlink="">
            <xdr:nvSpPr>
              <xdr:cNvPr id="40" name="testo_CalloutFormulaSuperiore" descr="*24 per convertire in ore la frazione del giorno usata da Excel&#10;&#10;">
                <a:extLst>
                  <a:ext uri="{FF2B5EF4-FFF2-40B4-BE49-F238E27FC236}">
                    <a16:creationId xmlns:a16="http://schemas.microsoft.com/office/drawing/2014/main" id="{9D50FB07-38D8-744E-9931-924780272E1C}"/>
                  </a:ext>
                </a:extLst>
              </xdr:cNvPr>
              <xdr:cNvSpPr txBox="1">
                <a:spLocks noChangeArrowheads="1"/>
              </xdr:cNvSpPr>
            </xdr:nvSpPr>
            <xdr:spPr bwMode="auto">
              <a:xfrm>
                <a:off x="10763670" y="4118803"/>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*24 per convertire in ore la frazione del giorno usata da Excel</a:t>
                </a:r>
              </a:p>
            </xdr:txBody>
          </xdr:sp>
          <xdr:sp macro="" textlink="">
            <xdr:nvSpPr>
              <xdr:cNvPr id="41" name="testo_CalloutFormulaInferiore" descr="Ora entrata&#10;">
                <a:extLst>
                  <a:ext uri="{FF2B5EF4-FFF2-40B4-BE49-F238E27FC236}">
                    <a16:creationId xmlns:a16="http://schemas.microsoft.com/office/drawing/2014/main" id="{07FE1BAC-53D1-C391-ABAA-6FAF300CF2C5}"/>
                  </a:ext>
                </a:extLst>
              </xdr:cNvPr>
              <xdr:cNvSpPr txBox="1">
                <a:spLocks noChangeArrowheads="1"/>
              </xdr:cNvSpPr>
            </xdr:nvSpPr>
            <xdr:spPr bwMode="auto">
              <a:xfrm>
                <a:off x="8649786" y="5572177"/>
                <a:ext cx="992777"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Ora entrata</a:t>
                </a:r>
              </a:p>
            </xdr:txBody>
          </xdr:sp>
          <xdr:sp macro="" textlink="">
            <xdr:nvSpPr>
              <xdr:cNvPr id="42" name="ParentesiGraffaFormulaInferiore">
                <a:extLst>
                  <a:ext uri="{FF2B5EF4-FFF2-40B4-BE49-F238E27FC236}">
                    <a16:creationId xmlns:a16="http://schemas.microsoft.com/office/drawing/2014/main" id="{28CA9E2D-1C14-6998-EAA1-861500414585}"/>
                  </a:ext>
                </a:extLst>
              </xdr:cNvPr>
              <xdr:cNvSpPr/>
            </xdr:nvSpPr>
            <xdr:spPr>
              <a:xfrm rot="16200000">
                <a:off x="10541562" y="5235720"/>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43" name="ParentesiGraffaFormulaSuperiore">
                <a:extLst>
                  <a:ext uri="{FF2B5EF4-FFF2-40B4-BE49-F238E27FC236}">
                    <a16:creationId xmlns:a16="http://schemas.microsoft.com/office/drawing/2014/main" id="{4B0D43DF-4154-C0DE-E54A-4A661DE68280}"/>
                  </a:ext>
                </a:extLst>
              </xdr:cNvPr>
              <xdr:cNvSpPr/>
            </xdr:nvSpPr>
            <xdr:spPr>
              <a:xfrm rot="5400000">
                <a:off x="9870149" y="4564510"/>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44" name="testo_CalloutFormulaSuperiore" descr="Lunch  Out&#10;">
                <a:extLst>
                  <a:ext uri="{FF2B5EF4-FFF2-40B4-BE49-F238E27FC236}">
                    <a16:creationId xmlns:a16="http://schemas.microsoft.com/office/drawing/2014/main" id="{7080C3BF-68B9-3A23-2F4E-2E72751B58A0}"/>
                  </a:ext>
                </a:extLst>
              </xdr:cNvPr>
              <xdr:cNvSpPr txBox="1">
                <a:spLocks noChangeArrowheads="1"/>
              </xdr:cNvSpPr>
            </xdr:nvSpPr>
            <xdr:spPr bwMode="auto">
              <a:xfrm>
                <a:off x="9571598" y="4424192"/>
                <a:ext cx="1084776"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it-IT" sz="1100">
                    <a:effectLst/>
                    <a:latin typeface="Calibri" panose="020F0502020204030204" pitchFamily="34" charset="0"/>
                    <a:ea typeface="Calibri" panose="020F0502020204030204" pitchFamily="34" charset="0"/>
                    <a:cs typeface="Times New Roman" panose="02020603050405020304" pitchFamily="18" charset="0"/>
                  </a:rPr>
                  <a:t>Uscita pranzo</a:t>
                </a:r>
                <a:endParaRPr lang="it"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5" name="testo_CalloutFormulaInferiore" descr="Rientro pranzo&#10;&#10;">
                <a:extLst>
                  <a:ext uri="{FF2B5EF4-FFF2-40B4-BE49-F238E27FC236}">
                    <a16:creationId xmlns:a16="http://schemas.microsoft.com/office/drawing/2014/main" id="{0CE8B868-8FC1-179C-F2A7-0FB3FC0137ED}"/>
                  </a:ext>
                </a:extLst>
              </xdr:cNvPr>
              <xdr:cNvSpPr txBox="1">
                <a:spLocks noChangeArrowheads="1"/>
              </xdr:cNvSpPr>
            </xdr:nvSpPr>
            <xdr:spPr bwMode="auto">
              <a:xfrm>
                <a:off x="10215705" y="5586453"/>
                <a:ext cx="1180750"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algn="ctr" rtl="0"/>
                <a:r>
                  <a:rPr lang="it-IT" sz="1100">
                    <a:effectLst/>
                    <a:latin typeface="+mn-lt"/>
                    <a:ea typeface="+mn-ea"/>
                    <a:cs typeface="+mn-cs"/>
                  </a:rPr>
                  <a:t>Rientro pranzo</a:t>
                </a:r>
                <a:endParaRPr lang="it-IT">
                  <a:effectLst/>
                </a:endParaRPr>
              </a:p>
            </xdr:txBody>
          </xdr:sp>
          <xdr:sp macro="" textlink="">
            <xdr:nvSpPr>
              <xdr:cNvPr id="46" name="ParentesiGraffaFormulaInferiore">
                <a:extLst>
                  <a:ext uri="{FF2B5EF4-FFF2-40B4-BE49-F238E27FC236}">
                    <a16:creationId xmlns:a16="http://schemas.microsoft.com/office/drawing/2014/main" id="{BFFE7A35-90C6-89E5-3840-C48C2908264F}"/>
                  </a:ext>
                </a:extLst>
              </xdr:cNvPr>
              <xdr:cNvSpPr/>
            </xdr:nvSpPr>
            <xdr:spPr>
              <a:xfrm rot="16200000">
                <a:off x="8801209" y="5582421"/>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47" name="ParentesiGraffaFormulaInferiore">
                <a:extLst>
                  <a:ext uri="{FF2B5EF4-FFF2-40B4-BE49-F238E27FC236}">
                    <a16:creationId xmlns:a16="http://schemas.microsoft.com/office/drawing/2014/main" id="{1C28F763-CFA1-59CA-3E86-2F53C95D1C1D}"/>
                  </a:ext>
                </a:extLst>
              </xdr:cNvPr>
              <xdr:cNvSpPr/>
            </xdr:nvSpPr>
            <xdr:spPr>
              <a:xfrm rot="16200000">
                <a:off x="10350838" y="5577652"/>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48" name="testo_CalloutFormulaInferiore" descr="The inner parentheses () make sure Excel calculates those                                   parts of the formula by themselves. The outer parentheses make sure Excel multiplies the final inner result by 24.&#10;&#10;">
                <a:extLst>
                  <a:ext uri="{FF2B5EF4-FFF2-40B4-BE49-F238E27FC236}">
                    <a16:creationId xmlns:a16="http://schemas.microsoft.com/office/drawing/2014/main" id="{E12CB993-F9BB-FA89-556E-A439796D1AD0}"/>
                  </a:ext>
                </a:extLst>
              </xdr:cNvPr>
              <xdr:cNvSpPr txBox="1">
                <a:spLocks noChangeArrowheads="1"/>
              </xdr:cNvSpPr>
            </xdr:nvSpPr>
            <xdr:spPr bwMode="auto">
              <a:xfrm>
                <a:off x="7977201" y="6348253"/>
                <a:ext cx="4167174" cy="5901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Le parentesi interne () fanno sì che Excel calcoli quelle                                   parti della formula separatamente. Le parentesi esterne fanno sì che Excel moltiplichi per 24 </a:t>
                </a:r>
                <a:r>
                  <a:rPr lang="it" sz="1100" baseline="0">
                    <a:effectLst/>
                    <a:latin typeface="Calibri" panose="020F0502020204030204" pitchFamily="34" charset="0"/>
                    <a:ea typeface="Calibri" panose="020F0502020204030204" pitchFamily="34" charset="0"/>
                    <a:cs typeface="Times New Roman" panose="02020603050405020304" pitchFamily="18" charset="0"/>
                  </a:rPr>
                  <a:t>il risultato finale interno.</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clientData/>
  </xdr:twoCellAnchor>
  <xdr:twoCellAnchor editAs="absolute">
    <xdr:from>
      <xdr:col>1</xdr:col>
      <xdr:colOff>5486400</xdr:colOff>
      <xdr:row>43</xdr:row>
      <xdr:rowOff>112948</xdr:rowOff>
    </xdr:from>
    <xdr:to>
      <xdr:col>4</xdr:col>
      <xdr:colOff>161925</xdr:colOff>
      <xdr:row>53</xdr:row>
      <xdr:rowOff>36198</xdr:rowOff>
    </xdr:to>
    <xdr:grpSp>
      <xdr:nvGrpSpPr>
        <xdr:cNvPr id="55" name="Gruppo 54">
          <a:extLst>
            <a:ext uri="{FF2B5EF4-FFF2-40B4-BE49-F238E27FC236}">
              <a16:creationId xmlns:a16="http://schemas.microsoft.com/office/drawing/2014/main" id="{E3733F3E-C2E9-42DB-9A74-F0F94924ECB2}"/>
            </a:ext>
          </a:extLst>
        </xdr:cNvPr>
        <xdr:cNvGrpSpPr/>
      </xdr:nvGrpSpPr>
      <xdr:grpSpPr>
        <a:xfrm>
          <a:off x="6355080" y="9645568"/>
          <a:ext cx="3430905" cy="1752050"/>
          <a:chOff x="6391275" y="8320481"/>
          <a:chExt cx="3190875" cy="1652194"/>
        </a:xfrm>
      </xdr:grpSpPr>
      <xdr:sp macro="" textlink="">
        <xdr:nvSpPr>
          <xdr:cNvPr id="56" name="Passaggio" descr="GOOD TO KNOW&#10;You can use keyboard shortcuts to enter Dates and Times that won't continuously change:&#10;&#10;Date - Ctl+; &#10;Time - Ctrl+Shift+:&#10;">
            <a:extLst>
              <a:ext uri="{FF2B5EF4-FFF2-40B4-BE49-F238E27FC236}">
                <a16:creationId xmlns:a16="http://schemas.microsoft.com/office/drawing/2014/main" id="{5C95E4CE-77A9-5A19-4303-DA66001730DF}"/>
              </a:ext>
            </a:extLst>
          </xdr:cNvPr>
          <xdr:cNvSpPr txBox="1"/>
        </xdr:nvSpPr>
        <xdr:spPr>
          <a:xfrm>
            <a:off x="6637024" y="8769732"/>
            <a:ext cx="2945126"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Si possono usare le scelte rapide da tastiera per immettere date e ore che non cambiano costantemente:</a:t>
            </a:r>
          </a:p>
          <a:p>
            <a:pPr algn="ctr" rtl="0" eaLnBrk="1" fontAlgn="auto" latinLnBrk="0" hangingPunct="1"/>
            <a:endParaRPr lang="en-US" sz="1100" b="0" i="0" kern="1200" baseline="0">
              <a:solidFill>
                <a:schemeClr val="dk1"/>
              </a:solidFill>
              <a:effectLst/>
              <a:latin typeface="+mn-lt"/>
              <a:ea typeface="+mn-ea"/>
              <a:cs typeface="+mn-cs"/>
            </a:endParaRPr>
          </a:p>
          <a:p>
            <a:pPr algn="ctr" rtl="0" eaLnBrk="1" fontAlgn="auto" latinLnBrk="0" hangingPunct="1"/>
            <a:r>
              <a:rPr lang="it-IT" sz="1100" b="0" i="0" kern="1200" baseline="0">
                <a:solidFill>
                  <a:schemeClr val="dk1"/>
                </a:solidFill>
                <a:effectLst/>
                <a:latin typeface="+mn-lt"/>
                <a:ea typeface="+mn-ea"/>
                <a:cs typeface="+mn-cs"/>
              </a:rPr>
              <a:t>Data: </a:t>
            </a:r>
            <a:r>
              <a:rPr lang="it-IT" sz="1100" b="1" i="0" kern="1200" baseline="0">
                <a:solidFill>
                  <a:schemeClr val="dk1"/>
                </a:solidFill>
                <a:effectLst/>
                <a:latin typeface="+mn-lt"/>
                <a:ea typeface="+mn-ea"/>
                <a:cs typeface="+mn-cs"/>
              </a:rPr>
              <a:t>CTRL+ALT+A </a:t>
            </a:r>
          </a:p>
          <a:p>
            <a:pPr algn="ctr" rtl="0" eaLnBrk="1" fontAlgn="auto" latinLnBrk="0" hangingPunct="1"/>
            <a:r>
              <a:rPr lang="it-IT" sz="1100" b="0" i="0" kern="1200" baseline="0">
                <a:solidFill>
                  <a:schemeClr val="dk1"/>
                </a:solidFill>
                <a:effectLst/>
                <a:latin typeface="+mn-lt"/>
                <a:ea typeface="+mn-ea"/>
                <a:cs typeface="+mn-cs"/>
              </a:rPr>
              <a:t>Ora: </a:t>
            </a:r>
            <a:r>
              <a:rPr lang="it-IT" sz="1100" b="1" i="0" kern="1200" baseline="0">
                <a:solidFill>
                  <a:schemeClr val="dk1"/>
                </a:solidFill>
                <a:effectLst/>
                <a:latin typeface="+mn-lt"/>
                <a:ea typeface="+mn-ea"/>
                <a:cs typeface="+mn-cs"/>
              </a:rPr>
              <a:t>CTRL+J</a:t>
            </a:r>
            <a:endParaRPr lang="en-US" sz="1100" b="1">
              <a:effectLst/>
              <a:latin typeface="+mn-lt"/>
            </a:endParaRPr>
          </a:p>
        </xdr:txBody>
      </xdr:sp>
      <xdr:pic>
        <xdr:nvPicPr>
          <xdr:cNvPr id="57" name="Elemento grafico 147" descr="Occhiali">
            <a:extLst>
              <a:ext uri="{FF2B5EF4-FFF2-40B4-BE49-F238E27FC236}">
                <a16:creationId xmlns:a16="http://schemas.microsoft.com/office/drawing/2014/main" id="{E63D1854-01A3-A643-0423-404F376A1D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391275" y="8769732"/>
            <a:ext cx="300614" cy="258345"/>
          </a:xfrm>
          <a:prstGeom prst="rect">
            <a:avLst/>
          </a:prstGeom>
        </xdr:spPr>
      </xdr:pic>
      <xdr:sp macro="" textlink="">
        <xdr:nvSpPr>
          <xdr:cNvPr id="58" name="Figura a mano libera: forma 57" descr="Freccia">
            <a:extLst>
              <a:ext uri="{FF2B5EF4-FFF2-40B4-BE49-F238E27FC236}">
                <a16:creationId xmlns:a16="http://schemas.microsoft.com/office/drawing/2014/main" id="{F181BCC0-161E-C9C1-237A-97641ACDC587}"/>
              </a:ext>
            </a:extLst>
          </xdr:cNvPr>
          <xdr:cNvSpPr/>
        </xdr:nvSpPr>
        <xdr:spPr>
          <a:xfrm rot="5737631" flipV="1">
            <a:off x="8008938" y="8142018"/>
            <a:ext cx="544253" cy="901180"/>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342900</xdr:colOff>
      <xdr:row>60</xdr:row>
      <xdr:rowOff>7620</xdr:rowOff>
    </xdr:from>
    <xdr:to>
      <xdr:col>1</xdr:col>
      <xdr:colOff>5228463</xdr:colOff>
      <xdr:row>74</xdr:row>
      <xdr:rowOff>45720</xdr:rowOff>
    </xdr:to>
    <xdr:grpSp>
      <xdr:nvGrpSpPr>
        <xdr:cNvPr id="59" name="Gruppo 58">
          <a:extLst>
            <a:ext uri="{FF2B5EF4-FFF2-40B4-BE49-F238E27FC236}">
              <a16:creationId xmlns:a16="http://schemas.microsoft.com/office/drawing/2014/main" id="{AD3434B6-5FF8-45AC-86E4-C9340F62C8DB}"/>
            </a:ext>
          </a:extLst>
        </xdr:cNvPr>
        <xdr:cNvGrpSpPr/>
      </xdr:nvGrpSpPr>
      <xdr:grpSpPr>
        <a:xfrm>
          <a:off x="342900" y="12649200"/>
          <a:ext cx="5754243" cy="2598420"/>
          <a:chOff x="352425" y="12715875"/>
          <a:chExt cx="5733288" cy="2476500"/>
        </a:xfrm>
      </xdr:grpSpPr>
      <xdr:sp macro="" textlink="">
        <xdr:nvSpPr>
          <xdr:cNvPr id="60" name="Rettangolo 59">
            <a:extLst>
              <a:ext uri="{FF2B5EF4-FFF2-40B4-BE49-F238E27FC236}">
                <a16:creationId xmlns:a16="http://schemas.microsoft.com/office/drawing/2014/main" id="{C4BA2403-9285-A1BE-B66A-BC671C4B97B9}"/>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61" name="Passaggio" descr="Altre informazioni sul Web&#10;">
            <a:extLst>
              <a:ext uri="{FF2B5EF4-FFF2-40B4-BE49-F238E27FC236}">
                <a16:creationId xmlns:a16="http://schemas.microsoft.com/office/drawing/2014/main" id="{6629FDF7-00C5-9682-5392-CD248AF98993}"/>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Altre informazioni sul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2" name="Connettore diritto 61" descr="Linea decorativa">
            <a:extLst>
              <a:ext uri="{FF2B5EF4-FFF2-40B4-BE49-F238E27FC236}">
                <a16:creationId xmlns:a16="http://schemas.microsoft.com/office/drawing/2014/main" id="{5DEFA24D-3833-414E-A8F4-63D1D0F1C5FB}"/>
              </a:ext>
            </a:extLst>
          </xdr:cNvPr>
          <xdr:cNvCxnSpPr>
            <a:cxnSpLocks/>
          </xdr:cNvCxnSpPr>
        </xdr:nvCxnSpPr>
        <xdr:spPr>
          <a:xfrm>
            <a:off x="564965" y="13275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3" name="Connettore diritto 62" descr="Linea decorativa">
            <a:extLst>
              <a:ext uri="{FF2B5EF4-FFF2-40B4-BE49-F238E27FC236}">
                <a16:creationId xmlns:a16="http://schemas.microsoft.com/office/drawing/2014/main" id="{969CF548-C220-2551-D94B-39CF7B4C213B}"/>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571931</xdr:colOff>
      <xdr:row>63</xdr:row>
      <xdr:rowOff>176614</xdr:rowOff>
    </xdr:from>
    <xdr:to>
      <xdr:col>1</xdr:col>
      <xdr:colOff>4210050</xdr:colOff>
      <xdr:row>65</xdr:row>
      <xdr:rowOff>154693</xdr:rowOff>
    </xdr:to>
    <xdr:grpSp>
      <xdr:nvGrpSpPr>
        <xdr:cNvPr id="64" name="Gruppo 63">
          <a:extLst>
            <a:ext uri="{FF2B5EF4-FFF2-40B4-BE49-F238E27FC236}">
              <a16:creationId xmlns:a16="http://schemas.microsoft.com/office/drawing/2014/main" id="{4ED09457-2945-4BDB-BBCD-ED5D72BDEB58}"/>
            </a:ext>
          </a:extLst>
        </xdr:cNvPr>
        <xdr:cNvGrpSpPr/>
      </xdr:nvGrpSpPr>
      <xdr:grpSpPr>
        <a:xfrm>
          <a:off x="571931" y="13366834"/>
          <a:ext cx="4506799" cy="343839"/>
          <a:chOff x="571931" y="13599244"/>
          <a:chExt cx="4485844" cy="359079"/>
        </a:xfrm>
      </xdr:grpSpPr>
      <xdr:sp macro="" textlink="">
        <xdr:nvSpPr>
          <xdr:cNvPr id="65" name="Passaggio" descr="Informazioni complete sulla funzione OGGI, con collegamento ipertestuale al Web&#10;&#10;">
            <a:hlinkClick xmlns:r="http://schemas.openxmlformats.org/officeDocument/2006/relationships" r:id="rId3" tooltip="Seleziona per ottenere informazioni complete dal Web sulla funzione OGGI"/>
            <a:extLst>
              <a:ext uri="{FF2B5EF4-FFF2-40B4-BE49-F238E27FC236}">
                <a16:creationId xmlns:a16="http://schemas.microsoft.com/office/drawing/2014/main" id="{35326BCA-D2CD-3D24-AA88-EDB8CC8C6E39}"/>
              </a:ext>
            </a:extLst>
          </xdr:cNvPr>
          <xdr:cNvSpPr txBox="1"/>
        </xdr:nvSpPr>
        <xdr:spPr>
          <a:xfrm>
            <a:off x="1037116" y="13673604"/>
            <a:ext cx="402065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OGGI</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66" name="Elemento grafico 22" descr="Freccia">
            <a:hlinkClick xmlns:r="http://schemas.openxmlformats.org/officeDocument/2006/relationships" r:id="rId3" tooltip="Seleziona per ottenere altre informazioni dal Web"/>
            <a:extLst>
              <a:ext uri="{FF2B5EF4-FFF2-40B4-BE49-F238E27FC236}">
                <a16:creationId xmlns:a16="http://schemas.microsoft.com/office/drawing/2014/main" id="{57A40EFB-CD2C-CA13-4AC1-BEF3C8B2A47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71931" y="13599244"/>
            <a:ext cx="492262" cy="359079"/>
          </a:xfrm>
          <a:prstGeom prst="rect">
            <a:avLst/>
          </a:prstGeom>
        </xdr:spPr>
      </xdr:pic>
    </xdr:grpSp>
    <xdr:clientData/>
  </xdr:twoCellAnchor>
  <xdr:twoCellAnchor editAs="absolute">
    <xdr:from>
      <xdr:col>0</xdr:col>
      <xdr:colOff>571931</xdr:colOff>
      <xdr:row>66</xdr:row>
      <xdr:rowOff>20661</xdr:rowOff>
    </xdr:from>
    <xdr:to>
      <xdr:col>1</xdr:col>
      <xdr:colOff>3743325</xdr:colOff>
      <xdr:row>68</xdr:row>
      <xdr:rowOff>4050</xdr:rowOff>
    </xdr:to>
    <xdr:grpSp>
      <xdr:nvGrpSpPr>
        <xdr:cNvPr id="67" name="Gruppo 66">
          <a:extLst>
            <a:ext uri="{FF2B5EF4-FFF2-40B4-BE49-F238E27FC236}">
              <a16:creationId xmlns:a16="http://schemas.microsoft.com/office/drawing/2014/main" id="{7452EA46-6939-4DF8-BC37-29E268F4F83F}"/>
            </a:ext>
          </a:extLst>
        </xdr:cNvPr>
        <xdr:cNvGrpSpPr/>
      </xdr:nvGrpSpPr>
      <xdr:grpSpPr>
        <a:xfrm>
          <a:off x="571931" y="13759521"/>
          <a:ext cx="4040074" cy="349149"/>
          <a:chOff x="571931" y="14014791"/>
          <a:chExt cx="4019119" cy="364389"/>
        </a:xfrm>
      </xdr:grpSpPr>
      <xdr:sp macro="" textlink="">
        <xdr:nvSpPr>
          <xdr:cNvPr id="68" name="Passaggio" descr="Informazioni complete sulla funzione ADESSO, con collegamento ipertestuale al Web&#10;">
            <a:hlinkClick xmlns:r="http://schemas.openxmlformats.org/officeDocument/2006/relationships" r:id="rId6" tooltip="Seleziona per ottenere informazioni complete dal Web sulla funzione ADESSO"/>
            <a:extLst>
              <a:ext uri="{FF2B5EF4-FFF2-40B4-BE49-F238E27FC236}">
                <a16:creationId xmlns:a16="http://schemas.microsoft.com/office/drawing/2014/main" id="{545A3B97-CFF1-FA30-841B-25067E7CCCCB}"/>
              </a:ext>
            </a:extLst>
          </xdr:cNvPr>
          <xdr:cNvSpPr txBox="1"/>
        </xdr:nvSpPr>
        <xdr:spPr>
          <a:xfrm>
            <a:off x="1037116" y="14093795"/>
            <a:ext cx="355393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ADESSO</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69" name="Elemento grafico 22" descr="Freccia">
            <a:hlinkClick xmlns:r="http://schemas.openxmlformats.org/officeDocument/2006/relationships" r:id="rId6" tooltip="Seleziona per ottenere altre informazioni dal Web"/>
            <a:extLst>
              <a:ext uri="{FF2B5EF4-FFF2-40B4-BE49-F238E27FC236}">
                <a16:creationId xmlns:a16="http://schemas.microsoft.com/office/drawing/2014/main" id="{D4A7F0AA-87FC-69DC-9EB6-9D973FE26B8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71931" y="14014791"/>
            <a:ext cx="492262" cy="364389"/>
          </a:xfrm>
          <a:prstGeom prst="rect">
            <a:avLst/>
          </a:prstGeom>
        </xdr:spPr>
      </xdr:pic>
    </xdr:grpSp>
    <xdr:clientData/>
  </xdr:twoCellAnchor>
  <xdr:twoCellAnchor editAs="absolute">
    <xdr:from>
      <xdr:col>0</xdr:col>
      <xdr:colOff>581456</xdr:colOff>
      <xdr:row>68</xdr:row>
      <xdr:rowOff>60518</xdr:rowOff>
    </xdr:from>
    <xdr:to>
      <xdr:col>1</xdr:col>
      <xdr:colOff>4229100</xdr:colOff>
      <xdr:row>70</xdr:row>
      <xdr:rowOff>43907</xdr:rowOff>
    </xdr:to>
    <xdr:grpSp>
      <xdr:nvGrpSpPr>
        <xdr:cNvPr id="70" name="Gruppo 69">
          <a:extLst>
            <a:ext uri="{FF2B5EF4-FFF2-40B4-BE49-F238E27FC236}">
              <a16:creationId xmlns:a16="http://schemas.microsoft.com/office/drawing/2014/main" id="{70A09079-4D88-46C8-ADC5-59075503B54C}"/>
            </a:ext>
          </a:extLst>
        </xdr:cNvPr>
        <xdr:cNvGrpSpPr/>
      </xdr:nvGrpSpPr>
      <xdr:grpSpPr>
        <a:xfrm>
          <a:off x="581456" y="14165138"/>
          <a:ext cx="4516324" cy="349149"/>
          <a:chOff x="581456" y="14435648"/>
          <a:chExt cx="4495369" cy="364389"/>
        </a:xfrm>
      </xdr:grpSpPr>
      <xdr:sp macro="" textlink="">
        <xdr:nvSpPr>
          <xdr:cNvPr id="71" name="Passaggio" descr="Informazioni complete sulla funzione DATA, con collegamento ipertestuale al Web&#10;">
            <a:hlinkClick xmlns:r="http://schemas.openxmlformats.org/officeDocument/2006/relationships" r:id="rId7" tooltip="Seleziona per ottenere informazioni complete dal Web sulla funzione DATA"/>
            <a:extLst>
              <a:ext uri="{FF2B5EF4-FFF2-40B4-BE49-F238E27FC236}">
                <a16:creationId xmlns:a16="http://schemas.microsoft.com/office/drawing/2014/main" id="{D77BE8D1-989B-128C-2DBE-E250B809D7FC}"/>
              </a:ext>
            </a:extLst>
          </xdr:cNvPr>
          <xdr:cNvSpPr txBox="1"/>
        </xdr:nvSpPr>
        <xdr:spPr>
          <a:xfrm>
            <a:off x="1046641" y="14492287"/>
            <a:ext cx="40301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72" name="Elemento grafico 22" descr="Freccia">
            <a:hlinkClick xmlns:r="http://schemas.openxmlformats.org/officeDocument/2006/relationships" r:id="rId7" tooltip="Seleziona per ottenere altre informazioni dal Web"/>
            <a:extLst>
              <a:ext uri="{FF2B5EF4-FFF2-40B4-BE49-F238E27FC236}">
                <a16:creationId xmlns:a16="http://schemas.microsoft.com/office/drawing/2014/main" id="{236CD8C0-02DB-C9D1-56C7-5FFF2AAFCD7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81456" y="14435648"/>
            <a:ext cx="492262" cy="364389"/>
          </a:xfrm>
          <a:prstGeom prst="rect">
            <a:avLst/>
          </a:prstGeom>
        </xdr:spPr>
      </xdr:pic>
    </xdr:grpSp>
    <xdr:clientData/>
  </xdr:twoCellAnchor>
  <xdr:twoCellAnchor editAs="absolute">
    <xdr:from>
      <xdr:col>4</xdr:col>
      <xdr:colOff>41108</xdr:colOff>
      <xdr:row>6</xdr:row>
      <xdr:rowOff>120354</xdr:rowOff>
    </xdr:from>
    <xdr:to>
      <xdr:col>10</xdr:col>
      <xdr:colOff>11641</xdr:colOff>
      <xdr:row>13</xdr:row>
      <xdr:rowOff>120648</xdr:rowOff>
    </xdr:to>
    <xdr:grpSp>
      <xdr:nvGrpSpPr>
        <xdr:cNvPr id="73" name="DETTAGLIO IMPORTANTE" descr="DETTAGLIO IMPORTANTE&#10;&#10;">
          <a:extLst>
            <a:ext uri="{FF2B5EF4-FFF2-40B4-BE49-F238E27FC236}">
              <a16:creationId xmlns:a16="http://schemas.microsoft.com/office/drawing/2014/main" id="{376C933A-0E8F-4047-8161-72AA0059812B}"/>
            </a:ext>
          </a:extLst>
        </xdr:cNvPr>
        <xdr:cNvGrpSpPr/>
      </xdr:nvGrpSpPr>
      <xdr:grpSpPr>
        <a:xfrm>
          <a:off x="9665168" y="2048214"/>
          <a:ext cx="3978653" cy="1356654"/>
          <a:chOff x="6396316" y="11324814"/>
          <a:chExt cx="4106584" cy="1343436"/>
        </a:xfrm>
      </xdr:grpSpPr>
      <xdr:sp macro="" textlink="">
        <xdr:nvSpPr>
          <xdr:cNvPr id="74" name="Istruzione" descr="IMPORTANT DETAIL&#10;If you don't want Excel to display a negative number because you haven't entered your birthday yet, you can use an IF function like this: =IF(D7=&quot;&quot;,&quot;&quot;,D7-D6), which says, &quot;IF D7 equals nothing, then show nothing, otherwise show D7 minus D6&quot;.&#10;&#10;">
            <a:extLst>
              <a:ext uri="{FF2B5EF4-FFF2-40B4-BE49-F238E27FC236}">
                <a16:creationId xmlns:a16="http://schemas.microsoft.com/office/drawing/2014/main" id="{DEA88615-A21F-20A5-B0CF-95138F8A1DAF}"/>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DETTAGLIO IMPORTANTE</a:t>
            </a:r>
          </a:p>
          <a:p>
            <a:pPr rtl="0" eaLnBrk="1" fontAlgn="auto" latinLnBrk="0" hangingPunct="1"/>
            <a:r>
              <a:rPr lang="it" sz="1100" b="0" i="0" kern="1200" baseline="0">
                <a:solidFill>
                  <a:schemeClr val="dk1"/>
                </a:solidFill>
                <a:effectLst/>
                <a:latin typeface="+mn-lt"/>
                <a:ea typeface="+mn-ea"/>
                <a:cs typeface="+mn-cs"/>
              </a:rPr>
              <a:t>Se non vuoi visualizzare un numero negativo perché non hai ancora immesso il tuo compleanno, puoi usare la funzione SE in questo modo: </a:t>
            </a:r>
            <a:r>
              <a:rPr lang="it" sz="1100" b="1" i="0" kern="1200" baseline="0">
                <a:solidFill>
                  <a:schemeClr val="dk1"/>
                </a:solidFill>
                <a:effectLst/>
                <a:latin typeface="+mn-lt"/>
                <a:ea typeface="+mn-ea"/>
                <a:cs typeface="+mn-cs"/>
              </a:rPr>
              <a:t>=SE(D7="";"";D7-D6)</a:t>
            </a:r>
            <a:r>
              <a:rPr lang="it" sz="1100" b="0" i="0" kern="1200" baseline="0">
                <a:solidFill>
                  <a:schemeClr val="dk1"/>
                </a:solidFill>
                <a:effectLst/>
                <a:latin typeface="+mn-lt"/>
                <a:ea typeface="+mn-ea"/>
                <a:cs typeface="+mn-cs"/>
              </a:rPr>
              <a:t>, che indica "SE D7 è uguale a niente, non mostrare niente, altrimenti mostra D7 meno D6".</a:t>
            </a:r>
            <a:endParaRPr lang="en-US" sz="1100">
              <a:effectLst/>
            </a:endParaRPr>
          </a:p>
        </xdr:txBody>
      </xdr:sp>
      <xdr:pic>
        <xdr:nvPicPr>
          <xdr:cNvPr id="75" name="Lente di ingrandimento" descr="Lente di ingrandimento">
            <a:extLst>
              <a:ext uri="{FF2B5EF4-FFF2-40B4-BE49-F238E27FC236}">
                <a16:creationId xmlns:a16="http://schemas.microsoft.com/office/drawing/2014/main" id="{4C0F8E21-06DC-9248-A857-3B29A68E4704}"/>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flipH="1">
            <a:off x="6788150" y="11420475"/>
            <a:ext cx="352313" cy="339611"/>
          </a:xfrm>
          <a:prstGeom prst="rect">
            <a:avLst/>
          </a:prstGeom>
        </xdr:spPr>
      </xdr:pic>
      <xdr:sp macro="" textlink="">
        <xdr:nvSpPr>
          <xdr:cNvPr id="76" name="Freccia" descr="Freccia">
            <a:extLst>
              <a:ext uri="{FF2B5EF4-FFF2-40B4-BE49-F238E27FC236}">
                <a16:creationId xmlns:a16="http://schemas.microsoft.com/office/drawing/2014/main" id="{2BF99553-85DB-72AD-B593-A75E327EF7B4}"/>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23</xdr:row>
      <xdr:rowOff>66675</xdr:rowOff>
    </xdr:from>
    <xdr:to>
      <xdr:col>1</xdr:col>
      <xdr:colOff>5210175</xdr:colOff>
      <xdr:row>47</xdr:row>
      <xdr:rowOff>171450</xdr:rowOff>
    </xdr:to>
    <xdr:grpSp>
      <xdr:nvGrpSpPr>
        <xdr:cNvPr id="2" name="Gruppo 1">
          <a:extLst>
            <a:ext uri="{FF2B5EF4-FFF2-40B4-BE49-F238E27FC236}">
              <a16:creationId xmlns:a16="http://schemas.microsoft.com/office/drawing/2014/main" id="{A4A176D5-C280-4ED9-8760-14B47257DCAA}"/>
            </a:ext>
          </a:extLst>
        </xdr:cNvPr>
        <xdr:cNvGrpSpPr/>
      </xdr:nvGrpSpPr>
      <xdr:grpSpPr>
        <a:xfrm>
          <a:off x="323850" y="5050155"/>
          <a:ext cx="5755005" cy="4493895"/>
          <a:chOff x="323850" y="5019675"/>
          <a:chExt cx="5734050" cy="4676775"/>
        </a:xfrm>
      </xdr:grpSpPr>
      <xdr:grpSp>
        <xdr:nvGrpSpPr>
          <xdr:cNvPr id="3" name="grp_TourPane">
            <a:extLst>
              <a:ext uri="{FF2B5EF4-FFF2-40B4-BE49-F238E27FC236}">
                <a16:creationId xmlns:a16="http://schemas.microsoft.com/office/drawing/2014/main" id="{5B1A4F5D-8067-315C-62BB-351D5BC64A7A}"/>
              </a:ext>
            </a:extLst>
          </xdr:cNvPr>
          <xdr:cNvGrpSpPr/>
        </xdr:nvGrpSpPr>
        <xdr:grpSpPr>
          <a:xfrm>
            <a:off x="323850" y="5019675"/>
            <a:ext cx="5734050" cy="4676775"/>
            <a:chOff x="609600" y="1524000"/>
            <a:chExt cx="5695950" cy="4726004"/>
          </a:xfrm>
        </xdr:grpSpPr>
        <xdr:sp macro="" textlink="">
          <xdr:nvSpPr>
            <xdr:cNvPr id="10" name="testo_SfondoPresentazione" descr="Sfondo">
              <a:extLst>
                <a:ext uri="{FF2B5EF4-FFF2-40B4-BE49-F238E27FC236}">
                  <a16:creationId xmlns:a16="http://schemas.microsoft.com/office/drawing/2014/main" id="{97EF9C78-96CE-EBBB-206C-F1DDCD7C6D22}"/>
                </a:ext>
              </a:extLst>
            </xdr:cNvPr>
            <xdr:cNvSpPr/>
          </xdr:nvSpPr>
          <xdr:spPr>
            <a:xfrm>
              <a:off x="609600" y="1524000"/>
              <a:ext cx="5695950" cy="472600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 name="testo_TitoloPresentazione" descr="Uso di testo e numeri insieme">
              <a:extLst>
                <a:ext uri="{FF2B5EF4-FFF2-40B4-BE49-F238E27FC236}">
                  <a16:creationId xmlns:a16="http://schemas.microsoft.com/office/drawing/2014/main" id="{E8CD9B60-73E7-9597-48F1-842986365F42}"/>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Uso di testo e numeri insieme</a:t>
              </a:r>
            </a:p>
          </xdr:txBody>
        </xdr:sp>
        <xdr:cxnSp macro="">
          <xdr:nvCxnSpPr>
            <xdr:cNvPr id="12" name="testo_LineaPresentazione1" descr="Linea decorativa">
              <a:extLst>
                <a:ext uri="{FF2B5EF4-FFF2-40B4-BE49-F238E27FC236}">
                  <a16:creationId xmlns:a16="http://schemas.microsoft.com/office/drawing/2014/main" id="{4EA5021F-EB86-0273-D144-3E8DA02AC919}"/>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 name="testo_LineaPresentazione2" descr="Linea decorativa">
              <a:extLst>
                <a:ext uri="{FF2B5EF4-FFF2-40B4-BE49-F238E27FC236}">
                  <a16:creationId xmlns:a16="http://schemas.microsoft.com/office/drawing/2014/main" id="{1F164DC2-DD05-ECE6-F343-813D80D55B0A}"/>
                </a:ext>
              </a:extLst>
            </xdr:cNvPr>
            <xdr:cNvCxnSpPr>
              <a:cxnSpLocks/>
            </xdr:cNvCxnSpPr>
          </xdr:nvCxnSpPr>
          <xdr:spPr>
            <a:xfrm>
              <a:off x="850887" y="552842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testo_IntroPresentazione" descr="Now we'll use the &amp; to join text and numbers, not just text and text&#10;&#10;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10;">
              <a:extLst>
                <a:ext uri="{FF2B5EF4-FFF2-40B4-BE49-F238E27FC236}">
                  <a16:creationId xmlns:a16="http://schemas.microsoft.com/office/drawing/2014/main" id="{FE677F28-C5D0-3BCC-EC5F-7F459ED1F1FA}"/>
                </a:ext>
              </a:extLst>
            </xdr:cNvPr>
            <xdr:cNvSpPr txBox="1"/>
          </xdr:nvSpPr>
          <xdr:spPr>
            <a:xfrm>
              <a:off x="846305" y="2224166"/>
              <a:ext cx="5216551" cy="1802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Ora usiamo il simbolo &amp; per unire testo e numeri, non solo testo e testo.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Osserva le celle C28:D29. Vedi che la data e le ore si trovano in celle separate? Puoi unirle con il simbolo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come vedrai nelle celle C32:C33, ma il risultato non è ideale. Non sapendo come vuoi formattare i numeri, Excel usa il formato più basilare, che in questo caso è la data seriale. Dobbiamo indicare esplicitamente a Excel come formattare la parte numerica della formula, in modo che venga visualizzata come vuoi nella stringa di testo risultante. Per farlo, puoi usare la funzione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TESTO</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e un codice di formato.</a:t>
              </a:r>
            </a:p>
          </xdr:txBody>
        </xdr:sp>
      </xdr:grpSp>
      <xdr:grpSp>
        <xdr:nvGrpSpPr>
          <xdr:cNvPr id="4" name="gruppo_Passaggio">
            <a:extLst>
              <a:ext uri="{FF2B5EF4-FFF2-40B4-BE49-F238E27FC236}">
                <a16:creationId xmlns:a16="http://schemas.microsoft.com/office/drawing/2014/main" id="{3C05D249-B2A1-A49C-179F-E26D032CB46B}"/>
              </a:ext>
            </a:extLst>
          </xdr:cNvPr>
          <xdr:cNvGrpSpPr/>
        </xdr:nvGrpSpPr>
        <xdr:grpSpPr>
          <a:xfrm>
            <a:off x="561975" y="7600950"/>
            <a:ext cx="5229626" cy="596207"/>
            <a:chOff x="619063" y="7810500"/>
            <a:chExt cx="5195697" cy="596207"/>
          </a:xfrm>
        </xdr:grpSpPr>
        <xdr:sp macro="" textlink="">
          <xdr:nvSpPr>
            <xdr:cNvPr id="8" name="testo_Passaggio" descr="Nella cella C36, immetti =C28&amp;&quot; &quot;&amp;TESTO(D28,&quot;GG/MM/AAAA&quot;). GG/MM/AAAA è il codice di formato italiano per giorno/mese/anno, ad esempio 25/09/2017.&#10;&#10;">
              <a:extLst>
                <a:ext uri="{FF2B5EF4-FFF2-40B4-BE49-F238E27FC236}">
                  <a16:creationId xmlns:a16="http://schemas.microsoft.com/office/drawing/2014/main" id="{F109553A-BB3D-2E81-F028-65A7A030DEE6}"/>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Nella cella C36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"&amp;TESTO(D28;"GG/MM/AAAA")</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GG/MM/AAAA è il codice di formato italiano per giorno/mese/anno, ad esempio 25/09/2017.</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 name="forma_Passaggio" descr="1">
              <a:extLst>
                <a:ext uri="{FF2B5EF4-FFF2-40B4-BE49-F238E27FC236}">
                  <a16:creationId xmlns:a16="http://schemas.microsoft.com/office/drawing/2014/main" id="{BDF5F078-B36D-4DB8-047E-7CB903148E9C}"/>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grpSp>
        <xdr:nvGrpSpPr>
          <xdr:cNvPr id="5" name="gruppo_Passaggio">
            <a:extLst>
              <a:ext uri="{FF2B5EF4-FFF2-40B4-BE49-F238E27FC236}">
                <a16:creationId xmlns:a16="http://schemas.microsoft.com/office/drawing/2014/main" id="{03214E67-2961-79B4-3EF3-0231E6CE9F07}"/>
              </a:ext>
            </a:extLst>
          </xdr:cNvPr>
          <xdr:cNvGrpSpPr/>
        </xdr:nvGrpSpPr>
        <xdr:grpSpPr>
          <a:xfrm>
            <a:off x="561975" y="8353425"/>
            <a:ext cx="5229626" cy="596207"/>
            <a:chOff x="619063" y="7981950"/>
            <a:chExt cx="5195697" cy="596207"/>
          </a:xfrm>
        </xdr:grpSpPr>
        <xdr:sp macro="" textlink="">
          <xdr:nvSpPr>
            <xdr:cNvPr id="6" name="testo_Passaggio" descr="Nella cella C37, immetti =C29&amp;&quot; &quot;&amp;TESTO(D29,&quot;HH:MM&quot;). HH:MM è il codice di formato italiano per ore:minuti, ad esempio 13:30.&#10;">
              <a:extLst>
                <a:ext uri="{FF2B5EF4-FFF2-40B4-BE49-F238E27FC236}">
                  <a16:creationId xmlns:a16="http://schemas.microsoft.com/office/drawing/2014/main" id="{15E3828D-0D67-6864-9F91-7F1183218593}"/>
                </a:ext>
              </a:extLst>
            </xdr:cNvPr>
            <xdr:cNvSpPr txBox="1"/>
          </xdr:nvSpPr>
          <xdr:spPr>
            <a:xfrm>
              <a:off x="1036221" y="802390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Nella cella C37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"&amp;TESTO(D29;"H:MM")</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H:MM è il codice di formato italiano per ore:minuti,ad esempio 13:30.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 name="forma_Passaggio" descr="2">
              <a:extLst>
                <a:ext uri="{FF2B5EF4-FFF2-40B4-BE49-F238E27FC236}">
                  <a16:creationId xmlns:a16="http://schemas.microsoft.com/office/drawing/2014/main" id="{2A4D55E9-9250-86F8-8830-E16D962F03D9}"/>
                </a:ext>
              </a:extLst>
            </xdr:cNvPr>
            <xdr:cNvSpPr/>
          </xdr:nvSpPr>
          <xdr:spPr>
            <a:xfrm>
              <a:off x="619063" y="79819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1</xdr:col>
      <xdr:colOff>5453062</xdr:colOff>
      <xdr:row>39</xdr:row>
      <xdr:rowOff>123825</xdr:rowOff>
    </xdr:from>
    <xdr:to>
      <xdr:col>4</xdr:col>
      <xdr:colOff>1178453</xdr:colOff>
      <xdr:row>48</xdr:row>
      <xdr:rowOff>124884</xdr:rowOff>
    </xdr:to>
    <xdr:grpSp>
      <xdr:nvGrpSpPr>
        <xdr:cNvPr id="17" name="CURIOSITÀ" descr="CURIOSITÀ">
          <a:extLst>
            <a:ext uri="{FF2B5EF4-FFF2-40B4-BE49-F238E27FC236}">
              <a16:creationId xmlns:a16="http://schemas.microsoft.com/office/drawing/2014/main" id="{234A9B6F-4FAF-465E-8DF7-385D4A72DD5F}"/>
            </a:ext>
          </a:extLst>
        </xdr:cNvPr>
        <xdr:cNvGrpSpPr/>
      </xdr:nvGrpSpPr>
      <xdr:grpSpPr>
        <a:xfrm>
          <a:off x="6321742" y="8033385"/>
          <a:ext cx="3558751" cy="1646979"/>
          <a:chOff x="8477250" y="8591549"/>
          <a:chExt cx="3314700" cy="1504951"/>
        </a:xfrm>
      </xdr:grpSpPr>
      <xdr:pic>
        <xdr:nvPicPr>
          <xdr:cNvPr id="18" name="Elemento grafico 9" descr="Escursioni">
            <a:extLst>
              <a:ext uri="{FF2B5EF4-FFF2-40B4-BE49-F238E27FC236}">
                <a16:creationId xmlns:a16="http://schemas.microsoft.com/office/drawing/2014/main" id="{D6BDFCAE-DC52-CB57-E247-9A4BDC0DB7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77250" y="8682899"/>
            <a:ext cx="420378" cy="420378"/>
          </a:xfrm>
          <a:prstGeom prst="rect">
            <a:avLst/>
          </a:prstGeom>
        </xdr:spPr>
      </xdr:pic>
      <xdr:sp macro="" textlink="">
        <xdr:nvSpPr>
          <xdr:cNvPr id="19" name="Passaggio" descr="WORTH EXPLORING&#10;If you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D5830ED8-2EF2-1B25-5605-898FB928AD13}"/>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CURIOSITÀ</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Se non sai quale codice di formato usare, puoi scegliere </a:t>
            </a:r>
            <a:r>
              <a:rPr lang="it" sz="1100" b="1" kern="0">
                <a:solidFill>
                  <a:schemeClr val="bg2">
                    <a:lumMod val="25000"/>
                  </a:schemeClr>
                </a:solidFill>
                <a:ea typeface="Segoe UI" pitchFamily="34" charset="0"/>
                <a:cs typeface="Segoe UI Light" panose="020B0502040204020203" pitchFamily="34" charset="0"/>
              </a:rPr>
              <a:t>CTRL+1</a:t>
            </a:r>
            <a:r>
              <a:rPr lang="it" sz="1100" kern="0">
                <a:solidFill>
                  <a:schemeClr val="bg2">
                    <a:lumMod val="25000"/>
                  </a:schemeClr>
                </a:solidFill>
                <a:ea typeface="Segoe UI" pitchFamily="34" charset="0"/>
                <a:cs typeface="Segoe UI Light" panose="020B0502040204020203" pitchFamily="34" charset="0"/>
              </a:rPr>
              <a:t> &gt; </a:t>
            </a:r>
            <a:r>
              <a:rPr lang="it" sz="1100" b="1" kern="0">
                <a:solidFill>
                  <a:schemeClr val="bg2">
                    <a:lumMod val="25000"/>
                  </a:schemeClr>
                </a:solidFill>
                <a:ea typeface="Segoe UI" pitchFamily="34" charset="0"/>
                <a:cs typeface="Segoe UI Light" panose="020B0502040204020203" pitchFamily="34" charset="0"/>
              </a:rPr>
              <a:t>Numero</a:t>
            </a:r>
            <a:r>
              <a:rPr lang="it" sz="1100" kern="0">
                <a:solidFill>
                  <a:schemeClr val="bg2">
                    <a:lumMod val="25000"/>
                  </a:schemeClr>
                </a:solidFill>
                <a:ea typeface="Segoe UI" pitchFamily="34" charset="0"/>
                <a:cs typeface="Segoe UI Light" panose="020B0502040204020203" pitchFamily="34" charset="0"/>
              </a:rPr>
              <a:t> per formattare le celle come preferisci.  Seleziona l'opzione </a:t>
            </a:r>
            <a:r>
              <a:rPr lang="it" sz="1100" b="1" kern="0">
                <a:solidFill>
                  <a:schemeClr val="bg2">
                    <a:lumMod val="25000"/>
                  </a:schemeClr>
                </a:solidFill>
                <a:ea typeface="Segoe UI" pitchFamily="34" charset="0"/>
                <a:cs typeface="Segoe UI Light" panose="020B0502040204020203" pitchFamily="34" charset="0"/>
              </a:rPr>
              <a:t>Personalizzato</a:t>
            </a:r>
            <a:r>
              <a:rPr lang="it" sz="1100" b="0" kern="0">
                <a:solidFill>
                  <a:schemeClr val="bg2">
                    <a:lumMod val="25000"/>
                  </a:schemeClr>
                </a:solidFill>
                <a:ea typeface="Segoe UI" pitchFamily="34" charset="0"/>
                <a:cs typeface="Segoe UI Light" panose="020B0502040204020203" pitchFamily="34" charset="0"/>
              </a:rPr>
              <a:t>.</a:t>
            </a:r>
            <a:r>
              <a:rPr lang="it" sz="1100" kern="0">
                <a:solidFill>
                  <a:schemeClr val="bg2">
                    <a:lumMod val="25000"/>
                  </a:schemeClr>
                </a:solidFill>
                <a:ea typeface="Segoe UI" pitchFamily="34" charset="0"/>
                <a:cs typeface="Segoe UI Light" panose="020B0502040204020203" pitchFamily="34" charset="0"/>
              </a:rPr>
              <a:t> Puoi copiare nella formula il codice di formato visualizzato.</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48</xdr:row>
      <xdr:rowOff>85724</xdr:rowOff>
    </xdr:from>
    <xdr:to>
      <xdr:col>1</xdr:col>
      <xdr:colOff>5209413</xdr:colOff>
      <xdr:row>60</xdr:row>
      <xdr:rowOff>152400</xdr:rowOff>
    </xdr:to>
    <xdr:grpSp>
      <xdr:nvGrpSpPr>
        <xdr:cNvPr id="20" name="Gruppo 19">
          <a:extLst>
            <a:ext uri="{FF2B5EF4-FFF2-40B4-BE49-F238E27FC236}">
              <a16:creationId xmlns:a16="http://schemas.microsoft.com/office/drawing/2014/main" id="{228B39AA-6234-4607-AAE2-35D3A3930C54}"/>
            </a:ext>
          </a:extLst>
        </xdr:cNvPr>
        <xdr:cNvGrpSpPr/>
      </xdr:nvGrpSpPr>
      <xdr:grpSpPr>
        <a:xfrm>
          <a:off x="323850" y="9641204"/>
          <a:ext cx="5754243" cy="2261236"/>
          <a:chOff x="323850" y="9629774"/>
          <a:chExt cx="5733288" cy="2066925"/>
        </a:xfrm>
      </xdr:grpSpPr>
      <xdr:sp macro="" textlink="">
        <xdr:nvSpPr>
          <xdr:cNvPr id="21" name="Rettangolo 20">
            <a:extLst>
              <a:ext uri="{FF2B5EF4-FFF2-40B4-BE49-F238E27FC236}">
                <a16:creationId xmlns:a16="http://schemas.microsoft.com/office/drawing/2014/main" id="{FD60F198-8E24-AE0E-D0C6-17BA74927E42}"/>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2" name="Passaggio" descr="Altre informazioni sul Web&#10;">
            <a:extLst>
              <a:ext uri="{FF2B5EF4-FFF2-40B4-BE49-F238E27FC236}">
                <a16:creationId xmlns:a16="http://schemas.microsoft.com/office/drawing/2014/main" id="{C2993175-EEC8-678D-207E-51E5D4AA076A}"/>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Altre informazioni sul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3" name="Connettore diritto 22" descr="Linea decorativa">
            <a:extLst>
              <a:ext uri="{FF2B5EF4-FFF2-40B4-BE49-F238E27FC236}">
                <a16:creationId xmlns:a16="http://schemas.microsoft.com/office/drawing/2014/main" id="{48E2F1B0-8CE2-ECB8-4869-FE09814A5A27}"/>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4" name="Connettore diritto 23" descr="Linea decorativa">
            <a:extLst>
              <a:ext uri="{FF2B5EF4-FFF2-40B4-BE49-F238E27FC236}">
                <a16:creationId xmlns:a16="http://schemas.microsoft.com/office/drawing/2014/main" id="{2A7700CB-94F5-910B-7D90-8969C35BE3F9}"/>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52</xdr:row>
      <xdr:rowOff>28751</xdr:rowOff>
    </xdr:from>
    <xdr:to>
      <xdr:col>1</xdr:col>
      <xdr:colOff>3933825</xdr:colOff>
      <xdr:row>54</xdr:row>
      <xdr:rowOff>4367</xdr:rowOff>
    </xdr:to>
    <xdr:grpSp>
      <xdr:nvGrpSpPr>
        <xdr:cNvPr id="25" name="Gruppo 24">
          <a:extLst>
            <a:ext uri="{FF2B5EF4-FFF2-40B4-BE49-F238E27FC236}">
              <a16:creationId xmlns:a16="http://schemas.microsoft.com/office/drawing/2014/main" id="{418FD42B-90D4-4C44-93B3-FB9C3FA276C8}"/>
            </a:ext>
          </a:extLst>
        </xdr:cNvPr>
        <xdr:cNvGrpSpPr/>
      </xdr:nvGrpSpPr>
      <xdr:grpSpPr>
        <a:xfrm>
          <a:off x="535207" y="10315751"/>
          <a:ext cx="4267298" cy="341376"/>
          <a:chOff x="535207" y="10201451"/>
          <a:chExt cx="4246343" cy="356616"/>
        </a:xfrm>
      </xdr:grpSpPr>
      <xdr:sp macro="" textlink="">
        <xdr:nvSpPr>
          <xdr:cNvPr id="26" name="Passaggio" descr="Informazioni complete sulla funzione TESTO&#10;&#10;&#10;">
            <a:hlinkClick xmlns:r="http://schemas.openxmlformats.org/officeDocument/2006/relationships" r:id="rId3" tooltip="Seleziona per ottenere informazioni complete dal Web sulla funzione TESTO"/>
            <a:extLst>
              <a:ext uri="{FF2B5EF4-FFF2-40B4-BE49-F238E27FC236}">
                <a16:creationId xmlns:a16="http://schemas.microsoft.com/office/drawing/2014/main" id="{85198BAC-AF6B-B51F-EA42-FC0BEED1D8FE}"/>
              </a:ext>
            </a:extLst>
          </xdr:cNvPr>
          <xdr:cNvSpPr txBox="1"/>
        </xdr:nvSpPr>
        <xdr:spPr>
          <a:xfrm>
            <a:off x="1003442" y="10276156"/>
            <a:ext cx="3778108"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TESTO</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27" name="Elemento grafico 22" descr="Freccia">
            <a:hlinkClick xmlns:r="http://schemas.openxmlformats.org/officeDocument/2006/relationships" r:id="rId3" tooltip="Seleziona per ottenere altre informazioni dal Web"/>
            <a:extLst>
              <a:ext uri="{FF2B5EF4-FFF2-40B4-BE49-F238E27FC236}">
                <a16:creationId xmlns:a16="http://schemas.microsoft.com/office/drawing/2014/main" id="{569EE68D-D816-BB79-473E-AA2DBC95374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207" y="10201451"/>
            <a:ext cx="489823" cy="356616"/>
          </a:xfrm>
          <a:prstGeom prst="rect">
            <a:avLst/>
          </a:prstGeom>
        </xdr:spPr>
      </xdr:pic>
    </xdr:grpSp>
    <xdr:clientData/>
  </xdr:twoCellAnchor>
  <xdr:twoCellAnchor>
    <xdr:from>
      <xdr:col>0</xdr:col>
      <xdr:colOff>333375</xdr:colOff>
      <xdr:row>0</xdr:row>
      <xdr:rowOff>352425</xdr:rowOff>
    </xdr:from>
    <xdr:to>
      <xdr:col>1</xdr:col>
      <xdr:colOff>5219700</xdr:colOff>
      <xdr:row>22</xdr:row>
      <xdr:rowOff>161925</xdr:rowOff>
    </xdr:to>
    <xdr:grpSp>
      <xdr:nvGrpSpPr>
        <xdr:cNvPr id="31" name="Gruppo 30">
          <a:extLst>
            <a:ext uri="{FF2B5EF4-FFF2-40B4-BE49-F238E27FC236}">
              <a16:creationId xmlns:a16="http://schemas.microsoft.com/office/drawing/2014/main" id="{D662AC7C-D3E1-4ED6-9B66-43735E8ED747}"/>
            </a:ext>
          </a:extLst>
        </xdr:cNvPr>
        <xdr:cNvGrpSpPr/>
      </xdr:nvGrpSpPr>
      <xdr:grpSpPr>
        <a:xfrm>
          <a:off x="333375" y="352425"/>
          <a:ext cx="5755005" cy="4610100"/>
          <a:chOff x="0" y="0"/>
          <a:chExt cx="5734050" cy="4572000"/>
        </a:xfrm>
      </xdr:grpSpPr>
      <xdr:grpSp>
        <xdr:nvGrpSpPr>
          <xdr:cNvPr id="32" name="grp_TourPane">
            <a:extLst>
              <a:ext uri="{FF2B5EF4-FFF2-40B4-BE49-F238E27FC236}">
                <a16:creationId xmlns:a16="http://schemas.microsoft.com/office/drawing/2014/main" id="{05286135-A5B7-9A7B-C5B2-8DB239276A3B}"/>
              </a:ext>
            </a:extLst>
          </xdr:cNvPr>
          <xdr:cNvGrpSpPr/>
        </xdr:nvGrpSpPr>
        <xdr:grpSpPr>
          <a:xfrm>
            <a:off x="0" y="0"/>
            <a:ext cx="5734050" cy="4572000"/>
            <a:chOff x="609600" y="1524000"/>
            <a:chExt cx="5695950" cy="4572000"/>
          </a:xfrm>
        </xdr:grpSpPr>
        <xdr:sp macro="" textlink="">
          <xdr:nvSpPr>
            <xdr:cNvPr id="42" name="testo_SfondoPresentazione" descr="Sfondo">
              <a:extLst>
                <a:ext uri="{FF2B5EF4-FFF2-40B4-BE49-F238E27FC236}">
                  <a16:creationId xmlns:a16="http://schemas.microsoft.com/office/drawing/2014/main" id="{5A3B99A7-3A26-BF7A-FCD1-A0EAEA084E71}"/>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43" name="testo_TitoloPresentazione" descr="Unione del testo contenuto in celle diverse">
              <a:extLst>
                <a:ext uri="{FF2B5EF4-FFF2-40B4-BE49-F238E27FC236}">
                  <a16:creationId xmlns:a16="http://schemas.microsoft.com/office/drawing/2014/main" id="{F5562EDE-475A-2642-6D60-083E1590621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Unione del testo contenuto in celle diverse</a:t>
              </a:r>
            </a:p>
          </xdr:txBody>
        </xdr:sp>
        <xdr:cxnSp macro="">
          <xdr:nvCxnSpPr>
            <xdr:cNvPr id="44" name="testo_LineaPresentazione1" descr="Linea decorativa">
              <a:extLst>
                <a:ext uri="{FF2B5EF4-FFF2-40B4-BE49-F238E27FC236}">
                  <a16:creationId xmlns:a16="http://schemas.microsoft.com/office/drawing/2014/main" id="{E4B4BD2B-1416-E73D-899E-11CE24F613D5}"/>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5" name="testo_LineaPresentazione2" descr="Linea decorativa">
              <a:extLst>
                <a:ext uri="{FF2B5EF4-FFF2-40B4-BE49-F238E27FC236}">
                  <a16:creationId xmlns:a16="http://schemas.microsoft.com/office/drawing/2014/main" id="{18B92BA3-5F82-CFB6-B525-1AB7204085F6}"/>
                </a:ext>
              </a:extLst>
            </xdr:cNvPr>
            <xdr:cNvCxnSpPr>
              <a:cxnSpLocks/>
            </xdr:cNvCxnSpPr>
          </xdr:nvCxnSpPr>
          <xdr:spPr>
            <a:xfrm>
              <a:off x="850887" y="52789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6" name="testo_IntroPresentazione" descr="In Excel capita spesso di dover unire il testo presente in celle diverse. Un esempio molto comune è un elenco di nomi e cognomi da combinare sotto forma di nome, cognome oppure nome completo. In Excel si può fare usando il simbolo &amp; (MAIUSC+7).">
              <a:extLst>
                <a:ext uri="{FF2B5EF4-FFF2-40B4-BE49-F238E27FC236}">
                  <a16:creationId xmlns:a16="http://schemas.microsoft.com/office/drawing/2014/main" id="{4C5D3E21-A9DB-6DDB-B901-7BBCE3EA3623}"/>
                </a:ext>
              </a:extLst>
            </xdr:cNvPr>
            <xdr:cNvSpPr txBox="1"/>
          </xdr:nvSpPr>
          <xdr:spPr>
            <a:xfrm>
              <a:off x="846305" y="2224165"/>
              <a:ext cx="5216551" cy="852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In Excel capita spesso di dover unire il testo presente in celle diverse. Un esempio molto comune è un elenco di nomi e cognomi da combinare sotto forma di nome, cognome oppure nome completo. In Excel si può fare usando il simbolo della e commerciale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che puoi inserire con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MAIUSC+6</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33" name="gruppo_Passaggio">
            <a:extLst>
              <a:ext uri="{FF2B5EF4-FFF2-40B4-BE49-F238E27FC236}">
                <a16:creationId xmlns:a16="http://schemas.microsoft.com/office/drawing/2014/main" id="{070F2601-3AB2-B38B-F98E-C7AC3ED73014}"/>
              </a:ext>
            </a:extLst>
          </xdr:cNvPr>
          <xdr:cNvGrpSpPr/>
        </xdr:nvGrpSpPr>
        <xdr:grpSpPr>
          <a:xfrm>
            <a:off x="238125" y="1628775"/>
            <a:ext cx="5220101" cy="596207"/>
            <a:chOff x="590674" y="7810500"/>
            <a:chExt cx="5186234" cy="596207"/>
          </a:xfrm>
        </xdr:grpSpPr>
        <xdr:sp macro="" textlink="">
          <xdr:nvSpPr>
            <xdr:cNvPr id="40" name="testo_Passaggio" descr="Nella cella E3 immetti =D3&amp;C3 per unire i cognomi e i nomi. ">
              <a:extLst>
                <a:ext uri="{FF2B5EF4-FFF2-40B4-BE49-F238E27FC236}">
                  <a16:creationId xmlns:a16="http://schemas.microsoft.com/office/drawing/2014/main" id="{42A4C1E0-5280-5F2D-01D2-BD1BEF6CB8CB}"/>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Nella cella E3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per unire i cognomi e i nomi.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1" name="forma_Passaggio" descr="1">
              <a:extLst>
                <a:ext uri="{FF2B5EF4-FFF2-40B4-BE49-F238E27FC236}">
                  <a16:creationId xmlns:a16="http://schemas.microsoft.com/office/drawing/2014/main" id="{5AE73989-0628-EE56-5DA8-A0A4E3C3C3E2}"/>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grpSp>
        <xdr:nvGrpSpPr>
          <xdr:cNvPr id="34" name="gruppo_Passaggio">
            <a:extLst>
              <a:ext uri="{FF2B5EF4-FFF2-40B4-BE49-F238E27FC236}">
                <a16:creationId xmlns:a16="http://schemas.microsoft.com/office/drawing/2014/main" id="{BA118700-6146-1ADF-AFE4-621E2C8D9AD9}"/>
              </a:ext>
            </a:extLst>
          </xdr:cNvPr>
          <xdr:cNvGrpSpPr/>
        </xdr:nvGrpSpPr>
        <xdr:grpSpPr>
          <a:xfrm>
            <a:off x="238125" y="2166938"/>
            <a:ext cx="5220101" cy="881062"/>
            <a:chOff x="590674" y="7810500"/>
            <a:chExt cx="5186234" cy="881062"/>
          </a:xfrm>
        </xdr:grpSpPr>
        <xdr:sp macro="" textlink="">
          <xdr:nvSpPr>
            <xdr:cNvPr id="38" name="testo_Passaggio" descr="PanicucciOlga non è il risultato ideale. Dobbiamo aggiungere una virgola e uno spazio. A questo scopo usiamo le virgolette per creare una nuova stringa di testo. Questa volta immetti =D3&amp;&quot;, &quot;&amp;C3. La parte &amp;&quot;, &quot;&amp; consente di unire la virgola e lo spazio al testo nelle celle.&#10;">
              <a:extLst>
                <a:ext uri="{FF2B5EF4-FFF2-40B4-BE49-F238E27FC236}">
                  <a16:creationId xmlns:a16="http://schemas.microsoft.com/office/drawing/2014/main" id="{0FC75F55-A0D2-16E5-286C-B0121A3DBFB7}"/>
                </a:ext>
              </a:extLst>
            </xdr:cNvPr>
            <xdr:cNvSpPr txBox="1"/>
          </xdr:nvSpPr>
          <xdr:spPr>
            <a:xfrm>
              <a:off x="998369" y="7823883"/>
              <a:ext cx="4778539" cy="86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PanicucciOlga non è il risultato ideale. Dobbiamo aggiungere una virgola e uno spazio. A questo scopo usiamo le virgolette per creare una nuova stringa di testo. Questa volta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parte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consente di unire una virgola e uno spazio al testo nelle celle.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9" name="forma_Passaggio" descr="2">
              <a:extLst>
                <a:ext uri="{FF2B5EF4-FFF2-40B4-BE49-F238E27FC236}">
                  <a16:creationId xmlns:a16="http://schemas.microsoft.com/office/drawing/2014/main" id="{D09C5BC7-C685-8532-9725-6C9275465110}"/>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grpSp>
        <xdr:nvGrpSpPr>
          <xdr:cNvPr id="35" name="gruppo_Passaggio">
            <a:extLst>
              <a:ext uri="{FF2B5EF4-FFF2-40B4-BE49-F238E27FC236}">
                <a16:creationId xmlns:a16="http://schemas.microsoft.com/office/drawing/2014/main" id="{6F3EFD78-CF21-4865-0985-25284A8DA8CB}"/>
              </a:ext>
            </a:extLst>
          </xdr:cNvPr>
          <xdr:cNvGrpSpPr/>
        </xdr:nvGrpSpPr>
        <xdr:grpSpPr>
          <a:xfrm>
            <a:off x="238125" y="3105150"/>
            <a:ext cx="5220101" cy="596207"/>
            <a:chOff x="590674" y="7810500"/>
            <a:chExt cx="5186234" cy="596207"/>
          </a:xfrm>
        </xdr:grpSpPr>
        <xdr:sp macro="" textlink="">
          <xdr:nvSpPr>
            <xdr:cNvPr id="36" name="testo_Passaggio" descr="Per creare il nome completo, uniamo prima di tutto il nome e il cognome, ma usando uno spazio senza virgola. In F3 immetti =C3&amp;&quot; &quot;&amp;D3.">
              <a:extLst>
                <a:ext uri="{FF2B5EF4-FFF2-40B4-BE49-F238E27FC236}">
                  <a16:creationId xmlns:a16="http://schemas.microsoft.com/office/drawing/2014/main" id="{AB4A8067-5B37-8D3E-EE9A-6B9EBFECB279}"/>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Per creare il nome completo, uniamo prima di tutto il nome e il cognome, ma usando uno spazio senza virgola. In F3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7" name="forma_Passaggio" descr="3">
              <a:extLst>
                <a:ext uri="{FF2B5EF4-FFF2-40B4-BE49-F238E27FC236}">
                  <a16:creationId xmlns:a16="http://schemas.microsoft.com/office/drawing/2014/main" id="{4B3A0907-6844-2E7C-23F6-3AC7EA3749BF}"/>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3</xdr:col>
      <xdr:colOff>1000124</xdr:colOff>
      <xdr:row>31</xdr:row>
      <xdr:rowOff>66677</xdr:rowOff>
    </xdr:from>
    <xdr:to>
      <xdr:col>6</xdr:col>
      <xdr:colOff>885824</xdr:colOff>
      <xdr:row>38</xdr:row>
      <xdr:rowOff>133352</xdr:rowOff>
    </xdr:to>
    <xdr:grpSp>
      <xdr:nvGrpSpPr>
        <xdr:cNvPr id="49" name="GUARDA QUI" descr="GUARDA QUI&#10;&#10;">
          <a:extLst>
            <a:ext uri="{FF2B5EF4-FFF2-40B4-BE49-F238E27FC236}">
              <a16:creationId xmlns:a16="http://schemas.microsoft.com/office/drawing/2014/main" id="{061D83F3-1E5D-47AD-B49B-68444C4A6E04}"/>
            </a:ext>
          </a:extLst>
        </xdr:cNvPr>
        <xdr:cNvGrpSpPr/>
      </xdr:nvGrpSpPr>
      <xdr:grpSpPr>
        <a:xfrm>
          <a:off x="8673464" y="6513197"/>
          <a:ext cx="3611880" cy="1346835"/>
          <a:chOff x="7539454" y="7993902"/>
          <a:chExt cx="3505029" cy="1657808"/>
        </a:xfrm>
      </xdr:grpSpPr>
      <xdr:grpSp>
        <xdr:nvGrpSpPr>
          <xdr:cNvPr id="50" name="Linee parentesi quadre">
            <a:extLst>
              <a:ext uri="{FF2B5EF4-FFF2-40B4-BE49-F238E27FC236}">
                <a16:creationId xmlns:a16="http://schemas.microsoft.com/office/drawing/2014/main" id="{A8CE38C4-AD90-D760-0FBC-63C08D0B5B64}"/>
              </a:ext>
            </a:extLst>
          </xdr:cNvPr>
          <xdr:cNvGrpSpPr/>
        </xdr:nvGrpSpPr>
        <xdr:grpSpPr>
          <a:xfrm rot="599914">
            <a:off x="7539454" y="8145377"/>
            <a:ext cx="293814" cy="698211"/>
            <a:chOff x="9871108" y="1184220"/>
            <a:chExt cx="273326" cy="789155"/>
          </a:xfrm>
        </xdr:grpSpPr>
        <xdr:sp macro="" textlink="">
          <xdr:nvSpPr>
            <xdr:cNvPr id="53" name="Altra linea parentesi quadra" descr="Linea parentesi quadra">
              <a:extLst>
                <a:ext uri="{FF2B5EF4-FFF2-40B4-BE49-F238E27FC236}">
                  <a16:creationId xmlns:a16="http://schemas.microsoft.com/office/drawing/2014/main" id="{1198698F-D9A1-3635-DCF6-5E5727061A66}"/>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54" name="Linea parentesi quadra" descr="Linea parentesi quadra&#10;">
              <a:extLst>
                <a:ext uri="{FF2B5EF4-FFF2-40B4-BE49-F238E27FC236}">
                  <a16:creationId xmlns:a16="http://schemas.microsoft.com/office/drawing/2014/main" id="{90F3AE9E-548C-7A1C-BB7E-751394E1128B}"/>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51" name="Stelle" descr="Stelle">
            <a:extLst>
              <a:ext uri="{FF2B5EF4-FFF2-40B4-BE49-F238E27FC236}">
                <a16:creationId xmlns:a16="http://schemas.microsoft.com/office/drawing/2014/main" id="{4B97D090-BBF9-582E-C143-56F1EC29FC2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830674" y="8038700"/>
            <a:ext cx="388098" cy="337815"/>
          </a:xfrm>
          <a:prstGeom prst="rect">
            <a:avLst/>
          </a:prstGeom>
        </xdr:spPr>
      </xdr:pic>
      <xdr:sp macro="" textlink="">
        <xdr:nvSpPr>
          <xdr:cNvPr id="52" name="Istruzioni"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EEFFA763-A092-6E6C-54D9-8D4CF65C0340}"/>
              </a:ext>
            </a:extLst>
          </xdr:cNvPr>
          <xdr:cNvSpPr txBox="1"/>
        </xdr:nvSpPr>
        <xdr:spPr>
          <a:xfrm>
            <a:off x="8132528" y="7993902"/>
            <a:ext cx="2911955" cy="1657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GUARDA QUI</a:t>
            </a:r>
          </a:p>
          <a:p>
            <a:pPr lvl="0" rtl="0">
              <a:defRPr/>
            </a:pPr>
            <a:r>
              <a:rPr lang="it" sz="1100" kern="0">
                <a:solidFill>
                  <a:schemeClr val="bg2">
                    <a:lumMod val="25000"/>
                  </a:schemeClr>
                </a:solidFill>
                <a:latin typeface="+mn-lt"/>
                <a:ea typeface="Segoe UI" pitchFamily="34" charset="0"/>
                <a:cs typeface="Segoe UI Light" panose="020B0502040204020203" pitchFamily="34" charset="0"/>
              </a:rPr>
              <a:t>Le formule,</a:t>
            </a:r>
            <a:r>
              <a:rPr lang="it" sz="1100" kern="0" baseline="0">
                <a:solidFill>
                  <a:schemeClr val="bg2">
                    <a:lumMod val="25000"/>
                  </a:schemeClr>
                </a:solidFill>
                <a:latin typeface="+mn-lt"/>
                <a:ea typeface="Segoe UI" pitchFamily="34" charset="0"/>
                <a:cs typeface="Segoe UI Light" panose="020B0502040204020203" pitchFamily="34" charset="0"/>
              </a:rPr>
              <a:t> soprattutto quelle di grandi dimensioni, possono risultare difficile da leggere, ma è possibile separare le parti con spazi, come in questo esempio:</a:t>
            </a:r>
          </a:p>
          <a:p>
            <a:pPr lvl="0" rt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it" sz="1100" b="1">
                <a:solidFill>
                  <a:schemeClr val="bg2">
                    <a:lumMod val="25000"/>
                  </a:schemeClr>
                </a:solidFill>
                <a:latin typeface="+mn-lt"/>
                <a:ea typeface="Segoe UI" pitchFamily="34" charset="0"/>
                <a:cs typeface="Segoe UI Light" panose="020B0502040204020203" pitchFamily="34" charset="0"/>
              </a:rPr>
              <a:t>=C28 &amp; " " &amp; TESTO(D28;"GG/MM/AAAA")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2" name="Passaggio" descr="Digita =SOMMA(D4:D7) e premi INVIO. Al termine vedrai il risultato, ovvero 170">
          <a:extLst>
            <a:ext uri="{FF2B5EF4-FFF2-40B4-BE49-F238E27FC236}">
              <a16:creationId xmlns:a16="http://schemas.microsoft.com/office/drawing/2014/main" id="{395743ED-35F3-4387-9832-E9EC0FDED1A8}"/>
            </a:ext>
          </a:extLst>
        </xdr:cNvPr>
        <xdr:cNvSpPr txBox="1"/>
      </xdr:nvSpPr>
      <xdr:spPr>
        <a:xfrm>
          <a:off x="14146048" y="17754601"/>
          <a:ext cx="49619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3</xdr:col>
      <xdr:colOff>313844</xdr:colOff>
      <xdr:row>123</xdr:row>
      <xdr:rowOff>9536</xdr:rowOff>
    </xdr:from>
    <xdr:to>
      <xdr:col>9</xdr:col>
      <xdr:colOff>157156</xdr:colOff>
      <xdr:row>132</xdr:row>
      <xdr:rowOff>39573</xdr:rowOff>
    </xdr:to>
    <xdr:grpSp>
      <xdr:nvGrpSpPr>
        <xdr:cNvPr id="3" name="INFORMAZIONI UTILI"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43E290D5-A81C-4BAE-AE29-E638F86D5259}"/>
            </a:ext>
          </a:extLst>
        </xdr:cNvPr>
        <xdr:cNvGrpSpPr/>
      </xdr:nvGrpSpPr>
      <xdr:grpSpPr>
        <a:xfrm>
          <a:off x="7735724" y="23494376"/>
          <a:ext cx="4659152" cy="1683577"/>
          <a:chOff x="5592737" y="15514765"/>
          <a:chExt cx="4717259" cy="1684797"/>
        </a:xfrm>
      </xdr:grpSpPr>
      <xdr:sp macro="" textlink="">
        <xdr:nvSpPr>
          <xdr:cNvPr id="4" name="Passaggio"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EA95603C-4795-CAEB-ACF2-C1DA76546FF7}"/>
              </a:ext>
            </a:extLst>
          </xdr:cNvPr>
          <xdr:cNvSpPr txBox="1"/>
        </xdr:nvSpPr>
        <xdr:spPr>
          <a:xfrm>
            <a:off x="7142155" y="15573962"/>
            <a:ext cx="316784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Fai doppio clic sulla cella e noterai che la formula è diversa. In particolare, il criterio per la somma è "&gt;=50", che significa maggiore o uguale a 50. Si possono usare altri operatori, ad esempio "&lt;=50" che significa</a:t>
            </a:r>
            <a:r>
              <a:rPr lang="it" sz="1100" b="0" i="1" kern="1200" baseline="0">
                <a:solidFill>
                  <a:schemeClr val="dk1"/>
                </a:solidFill>
                <a:effectLst/>
                <a:latin typeface="+mn-lt"/>
                <a:ea typeface="+mn-ea"/>
                <a:cs typeface="+mn-cs"/>
              </a:rPr>
              <a:t> minore o uguale a</a:t>
            </a:r>
            <a:r>
              <a:rPr lang="it" sz="1100" b="0" i="0" kern="1200" baseline="0">
                <a:solidFill>
                  <a:schemeClr val="dk1"/>
                </a:solidFill>
                <a:effectLst/>
                <a:latin typeface="+mn-lt"/>
                <a:ea typeface="+mn-ea"/>
                <a:cs typeface="+mn-cs"/>
              </a:rPr>
              <a:t> 50. Esiste anche "&lt;&gt;50", che significa </a:t>
            </a:r>
            <a:r>
              <a:rPr lang="it" sz="1100" b="0" i="1" kern="1200" baseline="0">
                <a:solidFill>
                  <a:schemeClr val="dk1"/>
                </a:solidFill>
                <a:effectLst/>
                <a:latin typeface="+mn-lt"/>
                <a:ea typeface="+mn-ea"/>
                <a:cs typeface="+mn-cs"/>
              </a:rPr>
              <a:t>non uguale a 50</a:t>
            </a:r>
            <a:r>
              <a:rPr lang="it" sz="1100" b="0" i="0" kern="1200" baseline="0">
                <a:solidFill>
                  <a:schemeClr val="dk1"/>
                </a:solidFill>
                <a:effectLst/>
                <a:latin typeface="+mn-lt"/>
                <a:ea typeface="+mn-ea"/>
                <a:cs typeface="+mn-cs"/>
              </a:rPr>
              <a:t>. </a:t>
            </a:r>
            <a:endParaRPr lang="en-US" sz="1100">
              <a:effectLst/>
              <a:latin typeface="+mn-lt"/>
            </a:endParaRPr>
          </a:p>
        </xdr:txBody>
      </xdr:sp>
      <xdr:pic>
        <xdr:nvPicPr>
          <xdr:cNvPr id="5" name="Elemento grafico 147" descr="Occhiali">
            <a:extLst>
              <a:ext uri="{FF2B5EF4-FFF2-40B4-BE49-F238E27FC236}">
                <a16:creationId xmlns:a16="http://schemas.microsoft.com/office/drawing/2014/main" id="{1168D8F2-B9AB-8252-0DE7-9917CC20CA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877822" y="15537367"/>
            <a:ext cx="323347" cy="349115"/>
          </a:xfrm>
          <a:prstGeom prst="rect">
            <a:avLst/>
          </a:prstGeom>
        </xdr:spPr>
      </xdr:pic>
      <xdr:sp macro="" textlink="">
        <xdr:nvSpPr>
          <xdr:cNvPr id="6" name="Figura a mano libera: forma 5" descr="Freccia">
            <a:extLst>
              <a:ext uri="{FF2B5EF4-FFF2-40B4-BE49-F238E27FC236}">
                <a16:creationId xmlns:a16="http://schemas.microsoft.com/office/drawing/2014/main" id="{D18CB180-DD48-239F-0671-2CDC3EDFC4B5}"/>
              </a:ext>
            </a:extLst>
          </xdr:cNvPr>
          <xdr:cNvSpPr/>
        </xdr:nvSpPr>
        <xdr:spPr>
          <a:xfrm rot="15646966" flipH="1" flipV="1">
            <a:off x="6053038"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352424</xdr:colOff>
      <xdr:row>135</xdr:row>
      <xdr:rowOff>104776</xdr:rowOff>
    </xdr:from>
    <xdr:to>
      <xdr:col>1</xdr:col>
      <xdr:colOff>5229224</xdr:colOff>
      <xdr:row>156</xdr:row>
      <xdr:rowOff>27441</xdr:rowOff>
    </xdr:to>
    <xdr:grpSp>
      <xdr:nvGrpSpPr>
        <xdr:cNvPr id="7" name="Gruppo 6">
          <a:extLst>
            <a:ext uri="{FF2B5EF4-FFF2-40B4-BE49-F238E27FC236}">
              <a16:creationId xmlns:a16="http://schemas.microsoft.com/office/drawing/2014/main" id="{547B26FF-58F6-415B-B213-8736E6689979}"/>
            </a:ext>
          </a:extLst>
        </xdr:cNvPr>
        <xdr:cNvGrpSpPr/>
      </xdr:nvGrpSpPr>
      <xdr:grpSpPr>
        <a:xfrm>
          <a:off x="352424" y="25791796"/>
          <a:ext cx="5745480" cy="3763145"/>
          <a:chOff x="447674" y="25631776"/>
          <a:chExt cx="5724525" cy="3762374"/>
        </a:xfrm>
      </xdr:grpSpPr>
      <xdr:sp macro="" textlink="">
        <xdr:nvSpPr>
          <xdr:cNvPr id="8" name="Rettangolo 7">
            <a:extLst>
              <a:ext uri="{FF2B5EF4-FFF2-40B4-BE49-F238E27FC236}">
                <a16:creationId xmlns:a16="http://schemas.microsoft.com/office/drawing/2014/main" id="{B1ACDBDA-CCF7-66A8-ABC0-80B742115D80}"/>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 name="Passaggio" descr="Altre informazioni sul Web&#10;">
            <a:extLst>
              <a:ext uri="{FF2B5EF4-FFF2-40B4-BE49-F238E27FC236}">
                <a16:creationId xmlns:a16="http://schemas.microsoft.com/office/drawing/2014/main" id="{1F2FCB41-869A-765E-332A-7129FE777CF5}"/>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Altre informazioni sul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 name="Connettore diritto 9" descr="Linea decorativa">
            <a:extLst>
              <a:ext uri="{FF2B5EF4-FFF2-40B4-BE49-F238E27FC236}">
                <a16:creationId xmlns:a16="http://schemas.microsoft.com/office/drawing/2014/main" id="{447FC176-F408-560B-16EF-B7F8E139389A}"/>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 name="Connettore diritto 10" descr="Linea decorativa">
            <a:extLst>
              <a:ext uri="{FF2B5EF4-FFF2-40B4-BE49-F238E27FC236}">
                <a16:creationId xmlns:a16="http://schemas.microsoft.com/office/drawing/2014/main" id="{FD991CBD-80CC-8EB7-F405-D74DB970F0CC}"/>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47</xdr:row>
      <xdr:rowOff>171450</xdr:rowOff>
    </xdr:to>
    <xdr:sp macro="" textlink="">
      <xdr:nvSpPr>
        <xdr:cNvPr id="12" name="Sfondo" descr="Sfondo">
          <a:extLst>
            <a:ext uri="{FF2B5EF4-FFF2-40B4-BE49-F238E27FC236}">
              <a16:creationId xmlns:a16="http://schemas.microsoft.com/office/drawing/2014/main" id="{4D04BB2F-E9ED-4B0B-8410-5B1D5360C71A}"/>
            </a:ext>
          </a:extLst>
        </xdr:cNvPr>
        <xdr:cNvSpPr/>
      </xdr:nvSpPr>
      <xdr:spPr>
        <a:xfrm>
          <a:off x="342900" y="352425"/>
          <a:ext cx="5755005" cy="925258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3" name="Linea inferiore" descr="Linea decorativa">
          <a:extLst>
            <a:ext uri="{FF2B5EF4-FFF2-40B4-BE49-F238E27FC236}">
              <a16:creationId xmlns:a16="http://schemas.microsoft.com/office/drawing/2014/main" id="{79138BC9-2E44-4C7F-B701-C19C83EAF201}"/>
            </a:ext>
          </a:extLst>
        </xdr:cNvPr>
        <xdr:cNvCxnSpPr>
          <a:cxnSpLocks/>
        </xdr:cNvCxnSpPr>
      </xdr:nvCxnSpPr>
      <xdr:spPr>
        <a:xfrm>
          <a:off x="547701" y="1019175"/>
          <a:ext cx="526920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4" name="Passaggio" descr="Funzioni condizionali: SOMMA.SE&#10;">
          <a:extLst>
            <a:ext uri="{FF2B5EF4-FFF2-40B4-BE49-F238E27FC236}">
              <a16:creationId xmlns:a16="http://schemas.microsoft.com/office/drawing/2014/main" id="{A55C08C4-DDA3-4A41-B5D1-F86C8423D08D}"/>
            </a:ext>
          </a:extLst>
        </xdr:cNvPr>
        <xdr:cNvSpPr txBox="1"/>
      </xdr:nvSpPr>
      <xdr:spPr>
        <a:xfrm>
          <a:off x="547701" y="447675"/>
          <a:ext cx="5272399"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Funzioni condizionali: SOMMA.SE</a:t>
          </a:r>
        </a:p>
      </xdr:txBody>
    </xdr:sp>
    <xdr:clientData/>
  </xdr:twoCellAnchor>
  <xdr:twoCellAnchor editAs="absolute">
    <xdr:from>
      <xdr:col>0</xdr:col>
      <xdr:colOff>547701</xdr:colOff>
      <xdr:row>43</xdr:row>
      <xdr:rowOff>87842</xdr:rowOff>
    </xdr:from>
    <xdr:to>
      <xdr:col>1</xdr:col>
      <xdr:colOff>4948224</xdr:colOff>
      <xdr:row>43</xdr:row>
      <xdr:rowOff>87842</xdr:rowOff>
    </xdr:to>
    <xdr:cxnSp macro="">
      <xdr:nvCxnSpPr>
        <xdr:cNvPr id="15" name="Linea inferiore" descr="Linea decorativa">
          <a:extLst>
            <a:ext uri="{FF2B5EF4-FFF2-40B4-BE49-F238E27FC236}">
              <a16:creationId xmlns:a16="http://schemas.microsoft.com/office/drawing/2014/main" id="{79F8C043-C3BA-4BF1-BE3F-9F462EBA76F1}"/>
            </a:ext>
          </a:extLst>
        </xdr:cNvPr>
        <xdr:cNvCxnSpPr>
          <a:cxnSpLocks/>
        </xdr:cNvCxnSpPr>
      </xdr:nvCxnSpPr>
      <xdr:spPr>
        <a:xfrm>
          <a:off x="547701" y="8789882"/>
          <a:ext cx="526920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57149</xdr:rowOff>
    </xdr:from>
    <xdr:to>
      <xdr:col>1</xdr:col>
      <xdr:colOff>5024713</xdr:colOff>
      <xdr:row>7</xdr:row>
      <xdr:rowOff>28574</xdr:rowOff>
    </xdr:to>
    <xdr:sp macro="" textlink="">
      <xdr:nvSpPr>
        <xdr:cNvPr id="16" name="Introduzione alla somma di numeri" descr="Le funzioni condizionali consentono di calcolare la somma, la media e il conteggio o di ottenere il valore minimo e massimo di un intervallo in base a una condizione o a un criterio specificato. Ad esempio, si può calcolare quante mele ci sono tra tutti i frutti inclusi nell'elenco. Oppure il numero di arance di tipo Florida.&#10;">
          <a:extLst>
            <a:ext uri="{FF2B5EF4-FFF2-40B4-BE49-F238E27FC236}">
              <a16:creationId xmlns:a16="http://schemas.microsoft.com/office/drawing/2014/main" id="{E99F23AD-72D5-43C6-A56C-8AB3203E5F9D}"/>
            </a:ext>
          </a:extLst>
        </xdr:cNvPr>
        <xdr:cNvSpPr txBox="1"/>
      </xdr:nvSpPr>
      <xdr:spPr>
        <a:xfrm>
          <a:off x="571500" y="1009649"/>
          <a:ext cx="5321893"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kern="1200" spc="-30">
              <a:solidFill>
                <a:schemeClr val="tx1">
                  <a:lumMod val="75000"/>
                  <a:lumOff val="25000"/>
                </a:schemeClr>
              </a:solidFill>
              <a:latin typeface="Segoe UI" panose="020B0502040204020203" pitchFamily="34" charset="0"/>
              <a:ea typeface="+mn-ea"/>
              <a:cs typeface="Segoe UI" panose="020B0502040204020203" pitchFamily="34" charset="0"/>
            </a:rPr>
            <a:t>Le funzioni condizionali consentono di calcolare la somma, la media e il conteggio o di ottenere il valore minimo o massimo di un intervallo in base a una condizione o a un criterio specificato. Ad esempio</a:t>
          </a:r>
          <a:r>
            <a:rPr lang="it" sz="1100" kern="1200" spc="-30" baseline="0">
              <a:solidFill>
                <a:schemeClr val="tx1">
                  <a:lumMod val="75000"/>
                  <a:lumOff val="25000"/>
                </a:schemeClr>
              </a:solidFill>
              <a:latin typeface="Segoe UI" panose="020B0502040204020203" pitchFamily="34" charset="0"/>
              <a:ea typeface="+mn-ea"/>
              <a:cs typeface="Segoe UI" panose="020B0502040204020203" pitchFamily="34" charset="0"/>
            </a:rPr>
            <a:t>, si può calcolare quante mele ci sono tra tutti i frutti inclusi nell'elenco. In alternativa, si può calcolare il numero di arance di tipo Florida.</a:t>
          </a:r>
          <a:endParaRPr kumimoji="0" lang="en-US"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523788</xdr:colOff>
      <xdr:row>7</xdr:row>
      <xdr:rowOff>38100</xdr:rowOff>
    </xdr:from>
    <xdr:to>
      <xdr:col>1</xdr:col>
      <xdr:colOff>4915231</xdr:colOff>
      <xdr:row>12</xdr:row>
      <xdr:rowOff>123824</xdr:rowOff>
    </xdr:to>
    <xdr:grpSp>
      <xdr:nvGrpSpPr>
        <xdr:cNvPr id="17" name="Gruppo 16">
          <a:extLst>
            <a:ext uri="{FF2B5EF4-FFF2-40B4-BE49-F238E27FC236}">
              <a16:creationId xmlns:a16="http://schemas.microsoft.com/office/drawing/2014/main" id="{15D541F9-BF5A-4CFC-BBCD-8C935D09960D}"/>
            </a:ext>
          </a:extLst>
        </xdr:cNvPr>
        <xdr:cNvGrpSpPr/>
      </xdr:nvGrpSpPr>
      <xdr:grpSpPr>
        <a:xfrm>
          <a:off x="523788" y="1943100"/>
          <a:ext cx="5260123" cy="1038224"/>
          <a:chOff x="571500" y="1771650"/>
          <a:chExt cx="5229626" cy="1038224"/>
        </a:xfrm>
      </xdr:grpSpPr>
      <xdr:sp macro="" textlink="">
        <xdr:nvSpPr>
          <xdr:cNvPr id="18" name="testo_Passaggio" descr="SOMMA.SE consente di sommare in un intervallo sulla base di un criterio specifico cercato in un altro intervallo, come il numero di mele. Seleziona D17 e digita =SOMMA.SE(C3:C14,C17,D3:D14). La funzione SOMMA.SE è strutturata in questo modo:&#10;">
            <a:extLst>
              <a:ext uri="{FF2B5EF4-FFF2-40B4-BE49-F238E27FC236}">
                <a16:creationId xmlns:a16="http://schemas.microsoft.com/office/drawing/2014/main" id="{CB34D79E-5B24-1E5B-6F23-708B9CAF4518}"/>
              </a:ext>
            </a:extLst>
          </xdr:cNvPr>
          <xdr:cNvSpPr txBox="1"/>
        </xdr:nvSpPr>
        <xdr:spPr>
          <a:xfrm>
            <a:off x="991382" y="1813607"/>
            <a:ext cx="4809744" cy="99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SOMMA.SE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consente di sommare in un intervallo sulla base di un criterio specifico cercato in un altro intervallo, come il numero di mele. Seleziona la cella D17 e digita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=SOMMA.SE(C3:C14;C17;D3:D14)</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sz="1100">
                <a:latin typeface="Segoe UI" panose="020B0502040204020203" pitchFamily="34" charset="0"/>
                <a:cs typeface="Segoe UI" panose="020B0502040204020203" pitchFamily="34" charset="0"/>
              </a:rPr>
              <a:t>La funzione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SOMMA.SE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è strutturata in questo modo:</a:t>
            </a:r>
          </a:p>
        </xdr:txBody>
      </xdr:sp>
      <xdr:sp macro="" textlink="">
        <xdr:nvSpPr>
          <xdr:cNvPr id="19" name="forma_Passaggio" descr="1">
            <a:extLst>
              <a:ext uri="{FF2B5EF4-FFF2-40B4-BE49-F238E27FC236}">
                <a16:creationId xmlns:a16="http://schemas.microsoft.com/office/drawing/2014/main" id="{1BC3A694-CBE1-D90A-D285-396A9994E9E8}"/>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0</xdr:col>
      <xdr:colOff>652334</xdr:colOff>
      <xdr:row>152</xdr:row>
      <xdr:rowOff>115851</xdr:rowOff>
    </xdr:from>
    <xdr:to>
      <xdr:col>1</xdr:col>
      <xdr:colOff>2562832</xdr:colOff>
      <xdr:row>155</xdr:row>
      <xdr:rowOff>91014</xdr:rowOff>
    </xdr:to>
    <xdr:sp macro="" textlink="">
      <xdr:nvSpPr>
        <xdr:cNvPr id="21" name="Pulsante Successivo" descr="Torna all'inizio, con collegamento ipertestuale alla cella A1">
          <a:hlinkClick xmlns:r="http://schemas.openxmlformats.org/officeDocument/2006/relationships" r:id="rId3" tooltip="Torna all'inizio"/>
          <a:extLst>
            <a:ext uri="{FF2B5EF4-FFF2-40B4-BE49-F238E27FC236}">
              <a16:creationId xmlns:a16="http://schemas.microsoft.com/office/drawing/2014/main" id="{C0FC006C-680E-43FD-B589-71CA8E365D7E}"/>
            </a:ext>
          </a:extLst>
        </xdr:cNvPr>
        <xdr:cNvSpPr/>
      </xdr:nvSpPr>
      <xdr:spPr>
        <a:xfrm>
          <a:off x="652334" y="28911831"/>
          <a:ext cx="2779178" cy="52380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it" sz="1200">
              <a:solidFill>
                <a:srgbClr val="0B744D"/>
              </a:solidFill>
              <a:latin typeface="Segoe UI" pitchFamily="34" charset="0"/>
              <a:ea typeface="Segoe UI" pitchFamily="34" charset="0"/>
              <a:cs typeface="Segoe UI" pitchFamily="34" charset="0"/>
            </a:rPr>
            <a:t>Torna all'inizio</a:t>
          </a:r>
        </a:p>
      </xdr:txBody>
    </xdr:sp>
    <xdr:clientData/>
  </xdr:twoCellAnchor>
  <xdr:twoCellAnchor>
    <xdr:from>
      <xdr:col>1</xdr:col>
      <xdr:colOff>2951641</xdr:colOff>
      <xdr:row>146</xdr:row>
      <xdr:rowOff>28180</xdr:rowOff>
    </xdr:from>
    <xdr:to>
      <xdr:col>1</xdr:col>
      <xdr:colOff>5221505</xdr:colOff>
      <xdr:row>147</xdr:row>
      <xdr:rowOff>154666</xdr:rowOff>
    </xdr:to>
    <xdr:sp macro="" textlink="">
      <xdr:nvSpPr>
        <xdr:cNvPr id="23" name="Passaggio" descr="Informazioni complete sulla funzione MAX.PIÙ.SE, con collegamento ipertestuale al Web&#10;&#10;">
          <a:hlinkClick xmlns:r="http://schemas.openxmlformats.org/officeDocument/2006/relationships" r:id="rId4" tooltip="Seleziona per ottenere informazioni complete dal Web sulla funzione MAX.PIÙ.SE"/>
          <a:extLst>
            <a:ext uri="{FF2B5EF4-FFF2-40B4-BE49-F238E27FC236}">
              <a16:creationId xmlns:a16="http://schemas.microsoft.com/office/drawing/2014/main" id="{D0C7FA2B-70F5-4D8E-8D6C-10963A7D3DE2}"/>
            </a:ext>
          </a:extLst>
        </xdr:cNvPr>
        <xdr:cNvSpPr txBox="1"/>
      </xdr:nvSpPr>
      <xdr:spPr>
        <a:xfrm>
          <a:off x="3820321" y="27726880"/>
          <a:ext cx="2269864" cy="309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MAX.PIÙ.SE</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xdr:from>
      <xdr:col>1</xdr:col>
      <xdr:colOff>2486456</xdr:colOff>
      <xdr:row>146</xdr:row>
      <xdr:rowOff>29246</xdr:rowOff>
    </xdr:from>
    <xdr:to>
      <xdr:col>1</xdr:col>
      <xdr:colOff>2981188</xdr:colOff>
      <xdr:row>148</xdr:row>
      <xdr:rowOff>96450</xdr:rowOff>
    </xdr:to>
    <xdr:pic>
      <xdr:nvPicPr>
        <xdr:cNvPr id="24" name="Elemento grafico 22" descr="Freccia">
          <a:hlinkClick xmlns:r="http://schemas.openxmlformats.org/officeDocument/2006/relationships" r:id="rId4" tooltip="Seleziona per ottenere altre informazioni dal Web"/>
          <a:extLst>
            <a:ext uri="{FF2B5EF4-FFF2-40B4-BE49-F238E27FC236}">
              <a16:creationId xmlns:a16="http://schemas.microsoft.com/office/drawing/2014/main" id="{290AE961-A148-446E-8756-BF5928AB16C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3355136" y="27727946"/>
          <a:ext cx="494732" cy="432964"/>
        </a:xfrm>
        <a:prstGeom prst="rect">
          <a:avLst/>
        </a:prstGeom>
      </xdr:spPr>
    </xdr:pic>
    <xdr:clientData/>
  </xdr:twoCellAnchor>
  <xdr:twoCellAnchor>
    <xdr:from>
      <xdr:col>1</xdr:col>
      <xdr:colOff>2961166</xdr:colOff>
      <xdr:row>143</xdr:row>
      <xdr:rowOff>185342</xdr:rowOff>
    </xdr:from>
    <xdr:to>
      <xdr:col>1</xdr:col>
      <xdr:colOff>5191125</xdr:colOff>
      <xdr:row>146</xdr:row>
      <xdr:rowOff>57149</xdr:rowOff>
    </xdr:to>
    <xdr:sp macro="" textlink="">
      <xdr:nvSpPr>
        <xdr:cNvPr id="25" name="Passaggio" descr="Informazioni complete sulla funzione MEDIA.PIÙ.SE, con collegamento ipertestuale al Web&#10;&#10;">
          <a:hlinkClick xmlns:r="http://schemas.openxmlformats.org/officeDocument/2006/relationships" r:id="rId7" tooltip="Seleziona per ottenere informazioni complete dal Web sulla funzione MEDIA.PIÙ.SE"/>
          <a:extLst>
            <a:ext uri="{FF2B5EF4-FFF2-40B4-BE49-F238E27FC236}">
              <a16:creationId xmlns:a16="http://schemas.microsoft.com/office/drawing/2014/main" id="{6477899C-FFE2-4F92-A060-07E8A6F8229F}"/>
            </a:ext>
          </a:extLst>
        </xdr:cNvPr>
        <xdr:cNvSpPr txBox="1"/>
      </xdr:nvSpPr>
      <xdr:spPr>
        <a:xfrm>
          <a:off x="3829846" y="27335402"/>
          <a:ext cx="2229959" cy="420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en"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MEDIA.PIÙ.SE</a:t>
          </a:r>
        </a:p>
      </xdr:txBody>
    </xdr:sp>
    <xdr:clientData/>
  </xdr:twoCellAnchor>
  <xdr:twoCellAnchor>
    <xdr:from>
      <xdr:col>1</xdr:col>
      <xdr:colOff>2486456</xdr:colOff>
      <xdr:row>143</xdr:row>
      <xdr:rowOff>167359</xdr:rowOff>
    </xdr:from>
    <xdr:to>
      <xdr:col>1</xdr:col>
      <xdr:colOff>2981188</xdr:colOff>
      <xdr:row>146</xdr:row>
      <xdr:rowOff>44063</xdr:rowOff>
    </xdr:to>
    <xdr:pic>
      <xdr:nvPicPr>
        <xdr:cNvPr id="26" name="Elemento grafico 22" descr="Freccia">
          <a:hlinkClick xmlns:r="http://schemas.openxmlformats.org/officeDocument/2006/relationships" r:id="rId7" tooltip="Seleziona per ottenere altre informazioni dal Web"/>
          <a:extLst>
            <a:ext uri="{FF2B5EF4-FFF2-40B4-BE49-F238E27FC236}">
              <a16:creationId xmlns:a16="http://schemas.microsoft.com/office/drawing/2014/main" id="{B3B0F393-2D75-4B5C-B54C-32723B102FE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3355136" y="27317419"/>
          <a:ext cx="494732" cy="425344"/>
        </a:xfrm>
        <a:prstGeom prst="rect">
          <a:avLst/>
        </a:prstGeom>
      </xdr:spPr>
    </xdr:pic>
    <xdr:clientData/>
  </xdr:twoCellAnchor>
  <xdr:twoCellAnchor>
    <xdr:from>
      <xdr:col>1</xdr:col>
      <xdr:colOff>179866</xdr:colOff>
      <xdr:row>143</xdr:row>
      <xdr:rowOff>166293</xdr:rowOff>
    </xdr:from>
    <xdr:to>
      <xdr:col>1</xdr:col>
      <xdr:colOff>2535885</xdr:colOff>
      <xdr:row>145</xdr:row>
      <xdr:rowOff>102279</xdr:rowOff>
    </xdr:to>
    <xdr:sp macro="" textlink="">
      <xdr:nvSpPr>
        <xdr:cNvPr id="27" name="Passaggio" descr="Informazioni complete sulla funzione MEDIA.SE, con collegamento ipertestuale al Web&#10;&#10;">
          <a:hlinkClick xmlns:r="http://schemas.openxmlformats.org/officeDocument/2006/relationships" r:id="rId8" tooltip="Seleziona per ottenere informazioni complete dal Web sulla funzione MEDIA.SE"/>
          <a:extLst>
            <a:ext uri="{FF2B5EF4-FFF2-40B4-BE49-F238E27FC236}">
              <a16:creationId xmlns:a16="http://schemas.microsoft.com/office/drawing/2014/main" id="{ADE05163-DA16-4BEE-9495-9C7ED2166051}"/>
            </a:ext>
          </a:extLst>
        </xdr:cNvPr>
        <xdr:cNvSpPr txBox="1"/>
      </xdr:nvSpPr>
      <xdr:spPr>
        <a:xfrm>
          <a:off x="1048546" y="27316353"/>
          <a:ext cx="2356019" cy="301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MEDIA.SE</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xdr:from>
      <xdr:col>0</xdr:col>
      <xdr:colOff>562406</xdr:colOff>
      <xdr:row>143</xdr:row>
      <xdr:rowOff>164977</xdr:rowOff>
    </xdr:from>
    <xdr:to>
      <xdr:col>1</xdr:col>
      <xdr:colOff>209413</xdr:colOff>
      <xdr:row>146</xdr:row>
      <xdr:rowOff>41681</xdr:rowOff>
    </xdr:to>
    <xdr:pic>
      <xdr:nvPicPr>
        <xdr:cNvPr id="28" name="Elemento grafico 22" descr="Freccia">
          <a:hlinkClick xmlns:r="http://schemas.openxmlformats.org/officeDocument/2006/relationships" r:id="rId8" tooltip="Seleziona per ottenere altre informazioni dal Web"/>
          <a:extLst>
            <a:ext uri="{FF2B5EF4-FFF2-40B4-BE49-F238E27FC236}">
              <a16:creationId xmlns:a16="http://schemas.microsoft.com/office/drawing/2014/main" id="{2DF0D3C1-9FAA-4DF7-9471-4561E576D61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62406" y="27315037"/>
          <a:ext cx="515687" cy="425344"/>
        </a:xfrm>
        <a:prstGeom prst="rect">
          <a:avLst/>
        </a:prstGeom>
      </xdr:spPr>
    </xdr:pic>
    <xdr:clientData/>
  </xdr:twoCellAnchor>
  <xdr:twoCellAnchor>
    <xdr:from>
      <xdr:col>1</xdr:col>
      <xdr:colOff>179865</xdr:colOff>
      <xdr:row>146</xdr:row>
      <xdr:rowOff>28180</xdr:rowOff>
    </xdr:from>
    <xdr:to>
      <xdr:col>1</xdr:col>
      <xdr:colOff>2334856</xdr:colOff>
      <xdr:row>147</xdr:row>
      <xdr:rowOff>154666</xdr:rowOff>
    </xdr:to>
    <xdr:sp macro="" textlink="">
      <xdr:nvSpPr>
        <xdr:cNvPr id="29" name="Passaggio" descr="Informazioni complete sulla funzione MIN.PIÙ.SE, con collegamento ipertestuale al Web&#10;&#10;">
          <a:hlinkClick xmlns:r="http://schemas.openxmlformats.org/officeDocument/2006/relationships" r:id="rId9" tooltip="Seleziona per ottenere informazioni complete dal Web sulla funzione MIN.PIÙ.SE"/>
          <a:extLst>
            <a:ext uri="{FF2B5EF4-FFF2-40B4-BE49-F238E27FC236}">
              <a16:creationId xmlns:a16="http://schemas.microsoft.com/office/drawing/2014/main" id="{28AB6C54-B086-4B55-AE05-8AAFFAD91DC5}"/>
            </a:ext>
          </a:extLst>
        </xdr:cNvPr>
        <xdr:cNvSpPr txBox="1"/>
      </xdr:nvSpPr>
      <xdr:spPr>
        <a:xfrm>
          <a:off x="1048545" y="27726880"/>
          <a:ext cx="2154991" cy="309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MIN.PIÙ.SE</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xdr:from>
      <xdr:col>0</xdr:col>
      <xdr:colOff>562406</xdr:colOff>
      <xdr:row>146</xdr:row>
      <xdr:rowOff>20911</xdr:rowOff>
    </xdr:from>
    <xdr:to>
      <xdr:col>1</xdr:col>
      <xdr:colOff>209413</xdr:colOff>
      <xdr:row>148</xdr:row>
      <xdr:rowOff>88115</xdr:rowOff>
    </xdr:to>
    <xdr:pic>
      <xdr:nvPicPr>
        <xdr:cNvPr id="30" name="Elemento grafico 22" descr="Freccia">
          <a:hlinkClick xmlns:r="http://schemas.openxmlformats.org/officeDocument/2006/relationships" r:id="rId9" tooltip="Seleziona per ottenere altre informazioni dal Web"/>
          <a:extLst>
            <a:ext uri="{FF2B5EF4-FFF2-40B4-BE49-F238E27FC236}">
              <a16:creationId xmlns:a16="http://schemas.microsoft.com/office/drawing/2014/main" id="{F8982681-E671-40CE-9341-1E7D8AD4414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62406" y="27719611"/>
          <a:ext cx="515687" cy="432964"/>
        </a:xfrm>
        <a:prstGeom prst="rect">
          <a:avLst/>
        </a:prstGeom>
      </xdr:spPr>
    </xdr:pic>
    <xdr:clientData/>
  </xdr:twoCellAnchor>
  <xdr:twoCellAnchor>
    <xdr:from>
      <xdr:col>1</xdr:col>
      <xdr:colOff>2951641</xdr:colOff>
      <xdr:row>141</xdr:row>
      <xdr:rowOff>104379</xdr:rowOff>
    </xdr:from>
    <xdr:to>
      <xdr:col>1</xdr:col>
      <xdr:colOff>5288515</xdr:colOff>
      <xdr:row>143</xdr:row>
      <xdr:rowOff>180974</xdr:rowOff>
    </xdr:to>
    <xdr:sp macro="" textlink="">
      <xdr:nvSpPr>
        <xdr:cNvPr id="31" name="Passaggio" descr="Informazioni complete sulla funzione CONTA.PIÙ.SE, con collegamento ipertestuale al Web&#10;&#10;">
          <a:hlinkClick xmlns:r="http://schemas.openxmlformats.org/officeDocument/2006/relationships" r:id="rId10" tooltip="Seleziona per ottenere informazioni complete dal Web sulla funzione CONTA.PIÙ.SE"/>
          <a:extLst>
            <a:ext uri="{FF2B5EF4-FFF2-40B4-BE49-F238E27FC236}">
              <a16:creationId xmlns:a16="http://schemas.microsoft.com/office/drawing/2014/main" id="{3B010462-3593-40CD-B1FA-A485AAB9AEEB}"/>
            </a:ext>
          </a:extLst>
        </xdr:cNvPr>
        <xdr:cNvSpPr txBox="1"/>
      </xdr:nvSpPr>
      <xdr:spPr>
        <a:xfrm>
          <a:off x="3820321" y="26888679"/>
          <a:ext cx="2336874" cy="442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en"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CONTA.PIÙ.SE</a:t>
          </a:r>
        </a:p>
      </xdr:txBody>
    </xdr:sp>
    <xdr:clientData/>
  </xdr:twoCellAnchor>
  <xdr:twoCellAnchor>
    <xdr:from>
      <xdr:col>1</xdr:col>
      <xdr:colOff>2486456</xdr:colOff>
      <xdr:row>141</xdr:row>
      <xdr:rowOff>124496</xdr:rowOff>
    </xdr:from>
    <xdr:to>
      <xdr:col>1</xdr:col>
      <xdr:colOff>2981188</xdr:colOff>
      <xdr:row>144</xdr:row>
      <xdr:rowOff>1200</xdr:rowOff>
    </xdr:to>
    <xdr:pic>
      <xdr:nvPicPr>
        <xdr:cNvPr id="32" name="Elemento grafico 22" descr="Freccia">
          <a:hlinkClick xmlns:r="http://schemas.openxmlformats.org/officeDocument/2006/relationships" r:id="rId10" tooltip="Seleziona per ottenere altre informazioni dal Web"/>
          <a:extLst>
            <a:ext uri="{FF2B5EF4-FFF2-40B4-BE49-F238E27FC236}">
              <a16:creationId xmlns:a16="http://schemas.microsoft.com/office/drawing/2014/main" id="{6CBC3C32-0142-4CFE-86FA-08B027C8A56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3355136" y="26908796"/>
          <a:ext cx="494732" cy="425344"/>
        </a:xfrm>
        <a:prstGeom prst="rect">
          <a:avLst/>
        </a:prstGeom>
      </xdr:spPr>
    </xdr:pic>
    <xdr:clientData/>
  </xdr:twoCellAnchor>
  <xdr:twoCellAnchor>
    <xdr:from>
      <xdr:col>1</xdr:col>
      <xdr:colOff>2951641</xdr:colOff>
      <xdr:row>139</xdr:row>
      <xdr:rowOff>71043</xdr:rowOff>
    </xdr:from>
    <xdr:to>
      <xdr:col>1</xdr:col>
      <xdr:colOff>5135350</xdr:colOff>
      <xdr:row>141</xdr:row>
      <xdr:rowOff>679</xdr:rowOff>
    </xdr:to>
    <xdr:sp macro="" textlink="">
      <xdr:nvSpPr>
        <xdr:cNvPr id="33" name="Passaggio" descr="Informazioni complete sulla funzione SOMMA.PIÙ.SE, con collegamento ipertestuale al Web&#10;&#10;">
          <a:hlinkClick xmlns:r="http://schemas.openxmlformats.org/officeDocument/2006/relationships" r:id="rId11" tooltip="Seleziona per ottenere informazioni complete dal Web sulla funzione SOMMA.PIÙ.SE"/>
          <a:extLst>
            <a:ext uri="{FF2B5EF4-FFF2-40B4-BE49-F238E27FC236}">
              <a16:creationId xmlns:a16="http://schemas.microsoft.com/office/drawing/2014/main" id="{8264E9DD-4CE7-468B-BA50-6DDF7EC608EA}"/>
            </a:ext>
          </a:extLst>
        </xdr:cNvPr>
        <xdr:cNvSpPr txBox="1"/>
      </xdr:nvSpPr>
      <xdr:spPr>
        <a:xfrm>
          <a:off x="3820321" y="26489583"/>
          <a:ext cx="2183709" cy="29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SOMMA.PIÙ.SE</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xdr:from>
      <xdr:col>1</xdr:col>
      <xdr:colOff>2486456</xdr:colOff>
      <xdr:row>139</xdr:row>
      <xdr:rowOff>78459</xdr:rowOff>
    </xdr:from>
    <xdr:to>
      <xdr:col>1</xdr:col>
      <xdr:colOff>2981188</xdr:colOff>
      <xdr:row>141</xdr:row>
      <xdr:rowOff>139313</xdr:rowOff>
    </xdr:to>
    <xdr:pic>
      <xdr:nvPicPr>
        <xdr:cNvPr id="34" name="Elemento grafico 22" descr="Freccia">
          <a:hlinkClick xmlns:r="http://schemas.openxmlformats.org/officeDocument/2006/relationships" r:id="rId11" tooltip="Seleziona per ottenere altre informazioni dal Web"/>
          <a:extLst>
            <a:ext uri="{FF2B5EF4-FFF2-40B4-BE49-F238E27FC236}">
              <a16:creationId xmlns:a16="http://schemas.microsoft.com/office/drawing/2014/main" id="{46760D5A-B03B-409E-AB00-D65B898069CD}"/>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3355136" y="26496999"/>
          <a:ext cx="494732" cy="426614"/>
        </a:xfrm>
        <a:prstGeom prst="rect">
          <a:avLst/>
        </a:prstGeom>
      </xdr:spPr>
    </xdr:pic>
    <xdr:clientData/>
  </xdr:twoCellAnchor>
  <xdr:twoCellAnchor>
    <xdr:from>
      <xdr:col>1</xdr:col>
      <xdr:colOff>179866</xdr:colOff>
      <xdr:row>139</xdr:row>
      <xdr:rowOff>71043</xdr:rowOff>
    </xdr:from>
    <xdr:to>
      <xdr:col>1</xdr:col>
      <xdr:colOff>2219984</xdr:colOff>
      <xdr:row>141</xdr:row>
      <xdr:rowOff>679</xdr:rowOff>
    </xdr:to>
    <xdr:sp macro="" textlink="">
      <xdr:nvSpPr>
        <xdr:cNvPr id="35" name="Passaggio" descr="Informazioni complete sulla funzione SOMMA.SE, con collegamento ipertestuale al Web&#10;&#10;">
          <a:hlinkClick xmlns:r="http://schemas.openxmlformats.org/officeDocument/2006/relationships" r:id="rId12" tooltip="Seleziona per ottenere informazioni complete dal Web sulla funzione SOMMA.SE"/>
          <a:extLst>
            <a:ext uri="{FF2B5EF4-FFF2-40B4-BE49-F238E27FC236}">
              <a16:creationId xmlns:a16="http://schemas.microsoft.com/office/drawing/2014/main" id="{5F15BC24-BF48-4F36-89E5-B9C3F8A0B542}"/>
            </a:ext>
          </a:extLst>
        </xdr:cNvPr>
        <xdr:cNvSpPr txBox="1"/>
      </xdr:nvSpPr>
      <xdr:spPr>
        <a:xfrm>
          <a:off x="1048546" y="26489583"/>
          <a:ext cx="2040118" cy="29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SOMMA.SE</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xdr:from>
      <xdr:col>0</xdr:col>
      <xdr:colOff>562406</xdr:colOff>
      <xdr:row>139</xdr:row>
      <xdr:rowOff>78459</xdr:rowOff>
    </xdr:from>
    <xdr:to>
      <xdr:col>1</xdr:col>
      <xdr:colOff>209413</xdr:colOff>
      <xdr:row>141</xdr:row>
      <xdr:rowOff>139313</xdr:rowOff>
    </xdr:to>
    <xdr:pic>
      <xdr:nvPicPr>
        <xdr:cNvPr id="36" name="Elemento grafico 22" descr="Freccia">
          <a:hlinkClick xmlns:r="http://schemas.openxmlformats.org/officeDocument/2006/relationships" r:id="rId12" tooltip="Seleziona per ottenere altre informazioni dal Web"/>
          <a:extLst>
            <a:ext uri="{FF2B5EF4-FFF2-40B4-BE49-F238E27FC236}">
              <a16:creationId xmlns:a16="http://schemas.microsoft.com/office/drawing/2014/main" id="{710A64F1-F42E-4965-8C85-345D76D13A4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62406" y="26496999"/>
          <a:ext cx="515687" cy="426614"/>
        </a:xfrm>
        <a:prstGeom prst="rect">
          <a:avLst/>
        </a:prstGeom>
      </xdr:spPr>
    </xdr:pic>
    <xdr:clientData/>
  </xdr:twoCellAnchor>
  <xdr:twoCellAnchor>
    <xdr:from>
      <xdr:col>1</xdr:col>
      <xdr:colOff>179866</xdr:colOff>
      <xdr:row>141</xdr:row>
      <xdr:rowOff>123430</xdr:rowOff>
    </xdr:from>
    <xdr:to>
      <xdr:col>1</xdr:col>
      <xdr:colOff>2392294</xdr:colOff>
      <xdr:row>143</xdr:row>
      <xdr:rowOff>59416</xdr:rowOff>
    </xdr:to>
    <xdr:sp macro="" textlink="">
      <xdr:nvSpPr>
        <xdr:cNvPr id="37" name="Passaggio" descr="Informazioni complete sulla funzione CONTA.SE, con collegamento ipertestuale al Web&#10;&#10;">
          <a:hlinkClick xmlns:r="http://schemas.openxmlformats.org/officeDocument/2006/relationships" r:id="rId13" tooltip="Seleziona per ottenere informazioni complete dal Web sulla funzione CONTA.SE"/>
          <a:extLst>
            <a:ext uri="{FF2B5EF4-FFF2-40B4-BE49-F238E27FC236}">
              <a16:creationId xmlns:a16="http://schemas.microsoft.com/office/drawing/2014/main" id="{B90625AE-FCF4-4256-BAD6-F875444F2DB0}"/>
            </a:ext>
          </a:extLst>
        </xdr:cNvPr>
        <xdr:cNvSpPr txBox="1"/>
      </xdr:nvSpPr>
      <xdr:spPr>
        <a:xfrm>
          <a:off x="1048546" y="26907730"/>
          <a:ext cx="2212428" cy="301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CONTA.SE</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xdr:from>
      <xdr:col>0</xdr:col>
      <xdr:colOff>562406</xdr:colOff>
      <xdr:row>141</xdr:row>
      <xdr:rowOff>118543</xdr:rowOff>
    </xdr:from>
    <xdr:to>
      <xdr:col>1</xdr:col>
      <xdr:colOff>209413</xdr:colOff>
      <xdr:row>143</xdr:row>
      <xdr:rowOff>185747</xdr:rowOff>
    </xdr:to>
    <xdr:pic>
      <xdr:nvPicPr>
        <xdr:cNvPr id="38" name="Elemento grafico 22" descr="Freccia">
          <a:hlinkClick xmlns:r="http://schemas.openxmlformats.org/officeDocument/2006/relationships" r:id="rId13" tooltip="Seleziona per ottenere altre informazioni dal Web"/>
          <a:extLst>
            <a:ext uri="{FF2B5EF4-FFF2-40B4-BE49-F238E27FC236}">
              <a16:creationId xmlns:a16="http://schemas.microsoft.com/office/drawing/2014/main" id="{2BD9841B-7BC0-41C3-B641-9AECEB9B426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62406" y="26902843"/>
          <a:ext cx="515687" cy="432964"/>
        </a:xfrm>
        <a:prstGeom prst="rect">
          <a:avLst/>
        </a:prstGeom>
      </xdr:spPr>
    </xdr:pic>
    <xdr:clientData/>
  </xdr:twoCellAnchor>
  <xdr:twoCellAnchor>
    <xdr:from>
      <xdr:col>1</xdr:col>
      <xdr:colOff>179866</xdr:colOff>
      <xdr:row>148</xdr:row>
      <xdr:rowOff>132955</xdr:rowOff>
    </xdr:from>
    <xdr:to>
      <xdr:col>1</xdr:col>
      <xdr:colOff>2080042</xdr:colOff>
      <xdr:row>150</xdr:row>
      <xdr:rowOff>68941</xdr:rowOff>
    </xdr:to>
    <xdr:sp macro="" textlink="">
      <xdr:nvSpPr>
        <xdr:cNvPr id="39" name="Passaggio" descr="Creare un elenco a discesa, con collegamento ipertestuale al Web&#10;&#10;">
          <a:hlinkClick xmlns:r="http://schemas.openxmlformats.org/officeDocument/2006/relationships" r:id="rId14" tooltip="Seleziona per ottenere informazioni complete dal Web sulla creazione di un elenco a discesa"/>
          <a:extLst>
            <a:ext uri="{FF2B5EF4-FFF2-40B4-BE49-F238E27FC236}">
              <a16:creationId xmlns:a16="http://schemas.microsoft.com/office/drawing/2014/main" id="{104044D9-F93D-44F7-A891-B8E5661A46FF}"/>
            </a:ext>
          </a:extLst>
        </xdr:cNvPr>
        <xdr:cNvSpPr txBox="1"/>
      </xdr:nvSpPr>
      <xdr:spPr>
        <a:xfrm>
          <a:off x="1048546" y="28197415"/>
          <a:ext cx="1900176" cy="301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Creare un elenco a discesa</a:t>
          </a:r>
        </a:p>
      </xdr:txBody>
    </xdr:sp>
    <xdr:clientData/>
  </xdr:twoCellAnchor>
  <xdr:twoCellAnchor>
    <xdr:from>
      <xdr:col>0</xdr:col>
      <xdr:colOff>562406</xdr:colOff>
      <xdr:row>148</xdr:row>
      <xdr:rowOff>67346</xdr:rowOff>
    </xdr:from>
    <xdr:to>
      <xdr:col>1</xdr:col>
      <xdr:colOff>209413</xdr:colOff>
      <xdr:row>150</xdr:row>
      <xdr:rowOff>134550</xdr:rowOff>
    </xdr:to>
    <xdr:pic>
      <xdr:nvPicPr>
        <xdr:cNvPr id="40" name="Elemento grafico 22" descr="Freccia">
          <a:hlinkClick xmlns:r="http://schemas.openxmlformats.org/officeDocument/2006/relationships" r:id="rId14" tooltip="Seleziona per ottenere altre informazioni dal Web"/>
          <a:extLst>
            <a:ext uri="{FF2B5EF4-FFF2-40B4-BE49-F238E27FC236}">
              <a16:creationId xmlns:a16="http://schemas.microsoft.com/office/drawing/2014/main" id="{43DB08CE-1802-40E7-9BCC-15A8D2C60E2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62406" y="28131806"/>
          <a:ext cx="515687" cy="432964"/>
        </a:xfrm>
        <a:prstGeom prst="rect">
          <a:avLst/>
        </a:prstGeom>
      </xdr:spPr>
    </xdr:pic>
    <xdr:clientData/>
  </xdr:twoCellAnchor>
  <xdr:twoCellAnchor editAs="absolute">
    <xdr:from>
      <xdr:col>0</xdr:col>
      <xdr:colOff>523788</xdr:colOff>
      <xdr:row>22</xdr:row>
      <xdr:rowOff>133350</xdr:rowOff>
    </xdr:from>
    <xdr:to>
      <xdr:col>1</xdr:col>
      <xdr:colOff>4915231</xdr:colOff>
      <xdr:row>28</xdr:row>
      <xdr:rowOff>104774</xdr:rowOff>
    </xdr:to>
    <xdr:grpSp>
      <xdr:nvGrpSpPr>
        <xdr:cNvPr id="41" name="Gruppo 40">
          <a:extLst>
            <a:ext uri="{FF2B5EF4-FFF2-40B4-BE49-F238E27FC236}">
              <a16:creationId xmlns:a16="http://schemas.microsoft.com/office/drawing/2014/main" id="{67EBF0BB-09BB-4F2E-B2EC-A76DC7A646DE}"/>
            </a:ext>
          </a:extLst>
        </xdr:cNvPr>
        <xdr:cNvGrpSpPr/>
      </xdr:nvGrpSpPr>
      <xdr:grpSpPr>
        <a:xfrm>
          <a:off x="523788" y="4895850"/>
          <a:ext cx="5260123" cy="1114424"/>
          <a:chOff x="571500" y="4610100"/>
          <a:chExt cx="5229626" cy="1114424"/>
        </a:xfrm>
      </xdr:grpSpPr>
      <xdr:sp macro="" textlink="">
        <xdr:nvSpPr>
          <xdr:cNvPr id="42" name="testo_Passaggio" descr="SOMMA.PIÙ.SE equivale a SOMMA.SE, ma consente di usare più criteri. Quindi, in questo esempio, è possibile cercare frutta e tipo, anziché solo frutta. Seleziona la cella H17 e digita =SOMMA.PIÙ.SE(H3:H14,F3:F14,F17,G3:G14,G17). La funzione SOMMA.PIÙ.SE è strutturata in questo modo:&#10;&#10;&#10;">
            <a:extLst>
              <a:ext uri="{FF2B5EF4-FFF2-40B4-BE49-F238E27FC236}">
                <a16:creationId xmlns:a16="http://schemas.microsoft.com/office/drawing/2014/main" id="{7EBF0A9F-2946-A8BE-100D-D5BA4929B74F}"/>
              </a:ext>
            </a:extLst>
          </xdr:cNvPr>
          <xdr:cNvSpPr txBox="1"/>
        </xdr:nvSpPr>
        <xdr:spPr>
          <a:xfrm>
            <a:off x="991382" y="4652057"/>
            <a:ext cx="4809744" cy="107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SOMMA.PIÙ.SE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equivale a SOMMA.SE, ma consente di usare più criteri. Quindi, in questo esempio, è possibile cercare frutta e tipo, anziché solo frutta. Seleziona la cella H17 e digita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=SOMMA.PIÙ.SE(H3:H14;F3:F14;F17;G3:G14;G17)</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sz="1100">
                <a:latin typeface="Segoe UI" panose="020B0502040204020203" pitchFamily="34" charset="0"/>
                <a:cs typeface="Segoe UI" panose="020B0502040204020203" pitchFamily="34" charset="0"/>
              </a:rPr>
              <a:t>La funzione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SOMMA.PIÙ.SE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è strutturata in questo modo: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3" name="forma_Passaggio" descr="2">
            <a:extLst>
              <a:ext uri="{FF2B5EF4-FFF2-40B4-BE49-F238E27FC236}">
                <a16:creationId xmlns:a16="http://schemas.microsoft.com/office/drawing/2014/main" id="{2E85B9C0-3475-02D9-AD07-D352566B8AC9}"/>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116</xdr:row>
      <xdr:rowOff>9525</xdr:rowOff>
    </xdr:from>
    <xdr:to>
      <xdr:col>1</xdr:col>
      <xdr:colOff>5238749</xdr:colOff>
      <xdr:row>135</xdr:row>
      <xdr:rowOff>24962</xdr:rowOff>
    </xdr:to>
    <xdr:grpSp>
      <xdr:nvGrpSpPr>
        <xdr:cNvPr id="44" name="Altre informazioni su SOMMA.SE"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66E36E93-755F-4EE5-90E5-2E6BB7A16FE3}"/>
            </a:ext>
          </a:extLst>
        </xdr:cNvPr>
        <xdr:cNvGrpSpPr/>
      </xdr:nvGrpSpPr>
      <xdr:grpSpPr>
        <a:xfrm>
          <a:off x="361949" y="22191345"/>
          <a:ext cx="5745480" cy="3520637"/>
          <a:chOff x="347872" y="13364013"/>
          <a:chExt cx="5695950" cy="3673037"/>
        </a:xfrm>
      </xdr:grpSpPr>
      <xdr:sp macro="" textlink="">
        <xdr:nvSpPr>
          <xdr:cNvPr id="45" name="Rettangolo 44" descr="Sfondo">
            <a:extLst>
              <a:ext uri="{FF2B5EF4-FFF2-40B4-BE49-F238E27FC236}">
                <a16:creationId xmlns:a16="http://schemas.microsoft.com/office/drawing/2014/main" id="{19021CC2-428B-DB75-3678-AF479BF74F58}"/>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46" name="Connettore diritto 45" descr="Linea decorativa">
            <a:extLst>
              <a:ext uri="{FF2B5EF4-FFF2-40B4-BE49-F238E27FC236}">
                <a16:creationId xmlns:a16="http://schemas.microsoft.com/office/drawing/2014/main" id="{7B4B830E-3C92-3E4B-EE7B-E738E3EC320B}"/>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7" name="Connettore diritto 46" descr="Linea decorativa">
            <a:extLst>
              <a:ext uri="{FF2B5EF4-FFF2-40B4-BE49-F238E27FC236}">
                <a16:creationId xmlns:a16="http://schemas.microsoft.com/office/drawing/2014/main" id="{7DF91EA5-62C7-7A72-599D-07AC6A10DCBA}"/>
              </a:ext>
            </a:extLst>
          </xdr:cNvPr>
          <xdr:cNvCxnSpPr>
            <a:cxnSpLocks/>
          </xdr:cNvCxnSpPr>
        </xdr:nvCxnSpPr>
        <xdr:spPr>
          <a:xfrm>
            <a:off x="547944"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8" name="Passaggio" descr="SOMMA.SE con un argomento valore&#10;">
            <a:extLst>
              <a:ext uri="{FF2B5EF4-FFF2-40B4-BE49-F238E27FC236}">
                <a16:creationId xmlns:a16="http://schemas.microsoft.com/office/drawing/2014/main" id="{ADABEF1C-A029-542E-F776-092AE13803F0}"/>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SOMMA.SE con un argomento valore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49" name="Passaggio" descr="Ecco un esempio di funzione SOMMA.SE usando &quot;maggiore di&quot; per trovare tutti i valori che superano una determinata quantità:&#10;&#10;">
            <a:extLst>
              <a:ext uri="{FF2B5EF4-FFF2-40B4-BE49-F238E27FC236}">
                <a16:creationId xmlns:a16="http://schemas.microsoft.com/office/drawing/2014/main" id="{10D92841-DACB-FD32-684D-531E60355676}"/>
              </a:ext>
            </a:extLst>
          </xdr:cNvPr>
          <xdr:cNvSpPr txBox="1"/>
        </xdr:nvSpPr>
        <xdr:spPr>
          <a:xfrm>
            <a:off x="553342" y="14086482"/>
            <a:ext cx="51966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Ecco</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esempio di funzione </a:t>
            </a:r>
            <a:r>
              <a:rPr lang="i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SOMMA.SE</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usando "maggiore di" (</a:t>
            </a:r>
            <a:r>
              <a:rPr lang="i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per trovare tutti i valori che superano una determinata quantità:</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50" name="Passaggio" descr="NOTA: se ti ritrovi a creare molte formule SOMMA.SE, tieni presente che una tabella pivot è una soluzione migliore. Per saperne di più, fai clic per visualizzare l'articolo sulle tabelle pivot sul Web&#10;">
            <a:hlinkClick xmlns:r="http://schemas.openxmlformats.org/officeDocument/2006/relationships" r:id="rId15" tooltip="Seleziona per passare al foglio di lavoro Tabella pivot"/>
            <a:extLst>
              <a:ext uri="{FF2B5EF4-FFF2-40B4-BE49-F238E27FC236}">
                <a16:creationId xmlns:a16="http://schemas.microsoft.com/office/drawing/2014/main" id="{A0A87168-8102-59DD-51B9-4D2A6662736B}"/>
              </a:ext>
            </a:extLst>
          </xdr:cNvPr>
          <xdr:cNvSpPr txBox="1"/>
        </xdr:nvSpPr>
        <xdr:spPr>
          <a:xfrm>
            <a:off x="553342" y="16198822"/>
            <a:ext cx="5215635"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b="1" kern="0" spc="-3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NOTA: </a:t>
            </a:r>
            <a:r>
              <a:rPr lang="it" sz="1100" kern="0" spc="-3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 ti ritrovi</a:t>
            </a:r>
            <a:r>
              <a:rPr lang="it" sz="1100" kern="0" spc="-3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creare molte formule condizionali, tieni presente che una tabella pivot è una soluzione migliore. </a:t>
            </a:r>
            <a:r>
              <a:rPr lang="it" sz="1100" u="sng" kern="0" spc="-3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Per saperne di più, leggi questo articolo sulle tabelle pivot</a:t>
            </a:r>
            <a:r>
              <a:rPr lang="it" sz="1100" kern="0" spc="-3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spc="-3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51" name="Casella di testo 100" descr="=SOMMA.SE(D118:D122,&quot;&gt;=50&quot;)&#10;&#10;&#10;">
            <a:extLst>
              <a:ext uri="{FF2B5EF4-FFF2-40B4-BE49-F238E27FC236}">
                <a16:creationId xmlns:a16="http://schemas.microsoft.com/office/drawing/2014/main" id="{67086C53-A6A9-82F5-F2CD-FD627B24D8A1}"/>
              </a:ext>
            </a:extLst>
          </xdr:cNvPr>
          <xdr:cNvSpPr txBox="1"/>
        </xdr:nvSpPr>
        <xdr:spPr>
          <a:xfrm>
            <a:off x="541774" y="15754051"/>
            <a:ext cx="4971311"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it" sz="2000">
                <a:effectLst/>
                <a:latin typeface="Courier New" panose="02070309020205020404" pitchFamily="49" charset="0"/>
                <a:ea typeface="Times New Roman" panose="02020603050405020304" pitchFamily="18" charset="0"/>
                <a:cs typeface="Courier New" panose="02070309020205020404" pitchFamily="49" charset="0"/>
              </a:rPr>
              <a:t>=</a:t>
            </a:r>
            <a:r>
              <a:rPr lang="it"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SOMMA.SE(D118:D122;"&gt;=</a:t>
            </a:r>
            <a:r>
              <a:rPr lang="it"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rtl="0">
              <a:spcBef>
                <a:spcPts val="0"/>
              </a:spcBef>
              <a:spcAft>
                <a:spcPts val="0"/>
              </a:spcAft>
            </a:pPr>
            <a:endParaRPr lang="en-US" sz="2000">
              <a:effectLst/>
              <a:latin typeface="Courier New" panose="02070309020205020404" pitchFamily="49" charset="0"/>
              <a:ea typeface="Times New Roman" panose="02020603050405020304" pitchFamily="18" charset="0"/>
            </a:endParaRPr>
          </a:p>
        </xdr:txBody>
      </xdr:sp>
      <xdr:sp macro="" textlink="">
        <xdr:nvSpPr>
          <xdr:cNvPr id="52" name="Parentesi graffa aperta 51">
            <a:extLst>
              <a:ext uri="{FF2B5EF4-FFF2-40B4-BE49-F238E27FC236}">
                <a16:creationId xmlns:a16="http://schemas.microsoft.com/office/drawing/2014/main" id="{F67E361A-85AC-94D4-32F2-FB5A01C94CDF}"/>
              </a:ext>
            </a:extLst>
          </xdr:cNvPr>
          <xdr:cNvSpPr/>
        </xdr:nvSpPr>
        <xdr:spPr>
          <a:xfrm rot="5400000">
            <a:off x="1218084" y="15004070"/>
            <a:ext cx="177052" cy="121008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53" name="Casella di testo 2" descr="Somma alcuni valori in base a questo criterio:&#10;">
            <a:extLst>
              <a:ext uri="{FF2B5EF4-FFF2-40B4-BE49-F238E27FC236}">
                <a16:creationId xmlns:a16="http://schemas.microsoft.com/office/drawing/2014/main" id="{5088E536-D54A-294A-1E46-E3A174089A7E}"/>
              </a:ext>
            </a:extLst>
          </xdr:cNvPr>
          <xdr:cNvSpPr txBox="1">
            <a:spLocks noChangeArrowheads="1"/>
          </xdr:cNvSpPr>
        </xdr:nvSpPr>
        <xdr:spPr bwMode="auto">
          <a:xfrm>
            <a:off x="768029" y="14670791"/>
            <a:ext cx="1077282"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Somma alcuni valori in base a questo criterio:</a:t>
            </a:r>
          </a:p>
        </xdr:txBody>
      </xdr:sp>
      <xdr:sp macro="" textlink="">
        <xdr:nvSpPr>
          <xdr:cNvPr id="54" name="Parentesi graffa aperta 53">
            <a:extLst>
              <a:ext uri="{FF2B5EF4-FFF2-40B4-BE49-F238E27FC236}">
                <a16:creationId xmlns:a16="http://schemas.microsoft.com/office/drawing/2014/main" id="{86AF0F69-773A-64C9-669F-09B87F391559}"/>
              </a:ext>
            </a:extLst>
          </xdr:cNvPr>
          <xdr:cNvSpPr/>
        </xdr:nvSpPr>
        <xdr:spPr>
          <a:xfrm rot="5400000">
            <a:off x="2597207"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55" name="Casella di testo 2" descr="....Look through these cells...&#10; &#10;">
            <a:extLst>
              <a:ext uri="{FF2B5EF4-FFF2-40B4-BE49-F238E27FC236}">
                <a16:creationId xmlns:a16="http://schemas.microsoft.com/office/drawing/2014/main" id="{2E83C0A4-692E-6E96-EF8D-3DDA13B7AD8C}"/>
              </a:ext>
            </a:extLst>
          </xdr:cNvPr>
          <xdr:cNvSpPr txBox="1">
            <a:spLocks noChangeArrowheads="1"/>
          </xdr:cNvSpPr>
        </xdr:nvSpPr>
        <xdr:spPr bwMode="auto">
          <a:xfrm>
            <a:off x="2204288"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...Esamina queste celle...</a:t>
            </a:r>
          </a:p>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56" name="Parentesi graffa aperta 55">
            <a:extLst>
              <a:ext uri="{FF2B5EF4-FFF2-40B4-BE49-F238E27FC236}">
                <a16:creationId xmlns:a16="http://schemas.microsoft.com/office/drawing/2014/main" id="{20B65E71-7238-8A58-717E-2E7CF9305582}"/>
              </a:ext>
            </a:extLst>
          </xdr:cNvPr>
          <xdr:cNvSpPr/>
        </xdr:nvSpPr>
        <xdr:spPr>
          <a:xfrm rot="5400000">
            <a:off x="3882910"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57" name="Casella di testo 2" descr="...and if the value is greater than 50, sum it up&#10; &#10;">
            <a:extLst>
              <a:ext uri="{FF2B5EF4-FFF2-40B4-BE49-F238E27FC236}">
                <a16:creationId xmlns:a16="http://schemas.microsoft.com/office/drawing/2014/main" id="{83DD855F-9BC9-FD3F-C957-60EC370A63D1}"/>
              </a:ext>
            </a:extLst>
          </xdr:cNvPr>
          <xdr:cNvSpPr txBox="1">
            <a:spLocks noChangeArrowheads="1"/>
          </xdr:cNvSpPr>
        </xdr:nvSpPr>
        <xdr:spPr bwMode="auto">
          <a:xfrm>
            <a:off x="3542360"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...e, se il valore è maggiore di 50, sommalo.</a:t>
            </a:r>
          </a:p>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133350</xdr:colOff>
      <xdr:row>24</xdr:row>
      <xdr:rowOff>19050</xdr:rowOff>
    </xdr:to>
    <xdr:grpSp>
      <xdr:nvGrpSpPr>
        <xdr:cNvPr id="58" name="Gruppo 57">
          <a:extLst>
            <a:ext uri="{FF2B5EF4-FFF2-40B4-BE49-F238E27FC236}">
              <a16:creationId xmlns:a16="http://schemas.microsoft.com/office/drawing/2014/main" id="{C1DB27A6-0EAD-4D9F-B7E4-273E54076732}"/>
            </a:ext>
          </a:extLst>
        </xdr:cNvPr>
        <xdr:cNvGrpSpPr/>
      </xdr:nvGrpSpPr>
      <xdr:grpSpPr>
        <a:xfrm>
          <a:off x="9169331" y="3964967"/>
          <a:ext cx="4420939" cy="1197583"/>
          <a:chOff x="9434126" y="7174892"/>
          <a:chExt cx="4148524" cy="1197583"/>
        </a:xfrm>
      </xdr:grpSpPr>
      <xdr:grpSp>
        <xdr:nvGrpSpPr>
          <xdr:cNvPr id="59" name="Gruppo 58">
            <a:extLst>
              <a:ext uri="{FF2B5EF4-FFF2-40B4-BE49-F238E27FC236}">
                <a16:creationId xmlns:a16="http://schemas.microsoft.com/office/drawing/2014/main" id="{AF076174-F51C-7962-5C12-54A319BCB3FB}"/>
              </a:ext>
            </a:extLst>
          </xdr:cNvPr>
          <xdr:cNvGrpSpPr/>
        </xdr:nvGrpSpPr>
        <xdr:grpSpPr>
          <a:xfrm>
            <a:off x="9434126" y="7219374"/>
            <a:ext cx="4148524" cy="1153101"/>
            <a:chOff x="10339001" y="7219374"/>
            <a:chExt cx="4148524" cy="1153101"/>
          </a:xfrm>
        </xdr:grpSpPr>
        <xdr:grpSp>
          <xdr:nvGrpSpPr>
            <xdr:cNvPr id="61" name="L'ESPERTO SUGGERISCE" descr="L'ESPERTO SUGGERISCE">
              <a:extLst>
                <a:ext uri="{FF2B5EF4-FFF2-40B4-BE49-F238E27FC236}">
                  <a16:creationId xmlns:a16="http://schemas.microsoft.com/office/drawing/2014/main" id="{1E2E230C-087C-4BA0-A8B2-2099FE6AE1A9}"/>
                </a:ext>
              </a:extLst>
            </xdr:cNvPr>
            <xdr:cNvGrpSpPr/>
          </xdr:nvGrpSpPr>
          <xdr:grpSpPr>
            <a:xfrm>
              <a:off x="11734800" y="7219950"/>
              <a:ext cx="2752725" cy="1152525"/>
              <a:chOff x="8448675" y="2143125"/>
              <a:chExt cx="2419160" cy="1145492"/>
            </a:xfrm>
          </xdr:grpSpPr>
          <xdr:pic>
            <xdr:nvPicPr>
              <xdr:cNvPr id="63" name="Elemento grafico 2" descr="Gufo">
                <a:extLst>
                  <a:ext uri="{FF2B5EF4-FFF2-40B4-BE49-F238E27FC236}">
                    <a16:creationId xmlns:a16="http://schemas.microsoft.com/office/drawing/2014/main" id="{2313B4CA-6AE3-A91F-F2F1-1BDA253B4F7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8448675" y="2170284"/>
                <a:ext cx="444647" cy="444647"/>
              </a:xfrm>
              <a:prstGeom prst="rect">
                <a:avLst/>
              </a:prstGeom>
            </xdr:spPr>
          </xdr:pic>
          <xdr:sp macro="" textlink="">
            <xdr:nvSpPr>
              <xdr:cNvPr id="64" name="Passaggio" descr="EXPERT TIP&#10;Each one of the Fruit and Type cells has a drop-down list where you can select different fruits. Try it, and watch the formulas automatically update.&#10;">
                <a:extLst>
                  <a:ext uri="{FF2B5EF4-FFF2-40B4-BE49-F238E27FC236}">
                    <a16:creationId xmlns:a16="http://schemas.microsoft.com/office/drawing/2014/main" id="{ED3CC050-6E5A-8D4D-9006-525495A2EA55}"/>
                  </a:ext>
                </a:extLst>
              </xdr:cNvPr>
              <xdr:cNvSpPr txBox="1"/>
            </xdr:nvSpPr>
            <xdr:spPr>
              <a:xfrm>
                <a:off x="8782052" y="2143125"/>
                <a:ext cx="2085783" cy="1145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L'ESPERTO SUGGERISCE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Ognuna delle celle Frutta e Tipo include un elenco a discesa in cui è possibile selezionare diversi frutti. Prova e osserva come le formule vengono aggiornate automaticamente.</a:t>
                </a:r>
              </a:p>
            </xdr:txBody>
          </xdr:sp>
        </xdr:grpSp>
        <xdr:sp macro="" textlink="">
          <xdr:nvSpPr>
            <xdr:cNvPr id="62" name="Figura a mano libera: forma 61">
              <a:extLst>
                <a:ext uri="{FF2B5EF4-FFF2-40B4-BE49-F238E27FC236}">
                  <a16:creationId xmlns:a16="http://schemas.microsoft.com/office/drawing/2014/main" id="{51FDE1D9-3254-2263-C74F-AC3121D6A3C8}"/>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60" name="Figura a mano libera: forma 59">
            <a:extLst>
              <a:ext uri="{FF2B5EF4-FFF2-40B4-BE49-F238E27FC236}">
                <a16:creationId xmlns:a16="http://schemas.microsoft.com/office/drawing/2014/main" id="{0ACB094E-43AB-2075-ABA1-99BB2C13B3FA}"/>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xdr:from>
      <xdr:col>1</xdr:col>
      <xdr:colOff>200025</xdr:colOff>
      <xdr:row>12</xdr:row>
      <xdr:rowOff>19050</xdr:rowOff>
    </xdr:from>
    <xdr:to>
      <xdr:col>1</xdr:col>
      <xdr:colOff>4895850</xdr:colOff>
      <xdr:row>22</xdr:row>
      <xdr:rowOff>38100</xdr:rowOff>
    </xdr:to>
    <xdr:grpSp>
      <xdr:nvGrpSpPr>
        <xdr:cNvPr id="65" name="Gruppo 64">
          <a:extLst>
            <a:ext uri="{FF2B5EF4-FFF2-40B4-BE49-F238E27FC236}">
              <a16:creationId xmlns:a16="http://schemas.microsoft.com/office/drawing/2014/main" id="{480BB7E7-0BB2-42D2-808C-5B2FBBEDC4AF}"/>
            </a:ext>
          </a:extLst>
        </xdr:cNvPr>
        <xdr:cNvGrpSpPr/>
      </xdr:nvGrpSpPr>
      <xdr:grpSpPr>
        <a:xfrm>
          <a:off x="1068705" y="2876550"/>
          <a:ext cx="4695825" cy="1924050"/>
          <a:chOff x="3048000" y="4524375"/>
          <a:chExt cx="4695825" cy="1924050"/>
        </a:xfrm>
      </xdr:grpSpPr>
      <xdr:sp macro="" textlink="">
        <xdr:nvSpPr>
          <xdr:cNvPr id="66" name="testo_Formula" descr="=SOMMA.SE(C3:C14;C17;D3:D4)&#10;">
            <a:extLst>
              <a:ext uri="{FF2B5EF4-FFF2-40B4-BE49-F238E27FC236}">
                <a16:creationId xmlns:a16="http://schemas.microsoft.com/office/drawing/2014/main" id="{F6DE9A53-F478-756A-09B0-7ADB92EDA85A}"/>
              </a:ext>
            </a:extLst>
          </xdr:cNvPr>
          <xdr:cNvSpPr txBox="1"/>
        </xdr:nvSpPr>
        <xdr:spPr>
          <a:xfrm>
            <a:off x="3048000" y="5334000"/>
            <a:ext cx="4362450"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it" sz="2000">
                <a:solidFill>
                  <a:srgbClr val="000000"/>
                </a:solidFill>
                <a:effectLst/>
                <a:latin typeface="Courier New" panose="02070309020205020404" pitchFamily="49" charset="0"/>
                <a:ea typeface="Times New Roman" panose="02020603050405020304" pitchFamily="18" charset="0"/>
              </a:rPr>
              <a:t>=SOMMA.SE(C3:C14;C17;D3:D14)</a:t>
            </a:r>
            <a:endParaRPr lang="en-US" sz="2000">
              <a:effectLst/>
              <a:latin typeface="Courier New" panose="02070309020205020404" pitchFamily="49" charset="0"/>
              <a:ea typeface="Times New Roman" panose="02020603050405020304" pitchFamily="18" charset="0"/>
            </a:endParaRPr>
          </a:p>
        </xdr:txBody>
      </xdr:sp>
      <xdr:grpSp>
        <xdr:nvGrpSpPr>
          <xdr:cNvPr id="67" name="Gruppo 66">
            <a:extLst>
              <a:ext uri="{FF2B5EF4-FFF2-40B4-BE49-F238E27FC236}">
                <a16:creationId xmlns:a16="http://schemas.microsoft.com/office/drawing/2014/main" id="{EDDE941F-EB55-9321-C6B4-2BE4F93193F3}"/>
              </a:ext>
            </a:extLst>
          </xdr:cNvPr>
          <xdr:cNvGrpSpPr/>
        </xdr:nvGrpSpPr>
        <xdr:grpSpPr>
          <a:xfrm>
            <a:off x="4095750" y="4524375"/>
            <a:ext cx="1380166" cy="861227"/>
            <a:chOff x="4095750" y="4524375"/>
            <a:chExt cx="1380166" cy="861227"/>
          </a:xfrm>
        </xdr:grpSpPr>
        <xdr:sp macro="" textlink="">
          <xdr:nvSpPr>
            <xdr:cNvPr id="74" name="ParentesiGraffaFormulaSuperiore">
              <a:extLst>
                <a:ext uri="{FF2B5EF4-FFF2-40B4-BE49-F238E27FC236}">
                  <a16:creationId xmlns:a16="http://schemas.microsoft.com/office/drawing/2014/main" id="{31EF80C2-2B00-A93C-FFD9-F8F773ABAB0E}"/>
                </a:ext>
              </a:extLst>
            </xdr:cNvPr>
            <xdr:cNvSpPr/>
          </xdr:nvSpPr>
          <xdr:spPr>
            <a:xfrm rot="5400000">
              <a:off x="4769557"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5" name="testo_CalloutFormulaSuperiore" descr="Quale intervallo vuoi esaminare?&#10;&#10;">
              <a:extLst>
                <a:ext uri="{FF2B5EF4-FFF2-40B4-BE49-F238E27FC236}">
                  <a16:creationId xmlns:a16="http://schemas.microsoft.com/office/drawing/2014/main" id="{435DB224-FB8F-8AE4-7F1F-E3FA6D5B1181}"/>
                </a:ext>
              </a:extLst>
            </xdr:cNvPr>
            <xdr:cNvSpPr txBox="1">
              <a:spLocks noChangeArrowheads="1"/>
            </xdr:cNvSpPr>
          </xdr:nvSpPr>
          <xdr:spPr bwMode="auto">
            <a:xfrm>
              <a:off x="409575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Quale intervallo vuoi esaminare?</a:t>
              </a:r>
            </a:p>
          </xdr:txBody>
        </xdr:sp>
      </xdr:grpSp>
      <xdr:grpSp>
        <xdr:nvGrpSpPr>
          <xdr:cNvPr id="68" name="Gruppo 67">
            <a:extLst>
              <a:ext uri="{FF2B5EF4-FFF2-40B4-BE49-F238E27FC236}">
                <a16:creationId xmlns:a16="http://schemas.microsoft.com/office/drawing/2014/main" id="{220DA592-4B85-D9A8-DA4B-A3CC2D29CBF7}"/>
              </a:ext>
            </a:extLst>
          </xdr:cNvPr>
          <xdr:cNvGrpSpPr/>
        </xdr:nvGrpSpPr>
        <xdr:grpSpPr>
          <a:xfrm>
            <a:off x="5572124" y="4524375"/>
            <a:ext cx="2171701" cy="861228"/>
            <a:chOff x="5572124" y="4524375"/>
            <a:chExt cx="2171701" cy="861228"/>
          </a:xfrm>
        </xdr:grpSpPr>
        <xdr:sp macro="" textlink="">
          <xdr:nvSpPr>
            <xdr:cNvPr id="72" name="ParentesiGraffaFormulaSuperiore">
              <a:extLst>
                <a:ext uri="{FF2B5EF4-FFF2-40B4-BE49-F238E27FC236}">
                  <a16:creationId xmlns:a16="http://schemas.microsoft.com/office/drawing/2014/main" id="{AB12F3EB-ABEF-1260-B809-C8FDCED82F93}"/>
                </a:ext>
              </a:extLst>
            </xdr:cNvPr>
            <xdr:cNvSpPr/>
          </xdr:nvSpPr>
          <xdr:spPr>
            <a:xfrm rot="5400000">
              <a:off x="6441673" y="4674002"/>
              <a:ext cx="499277" cy="92392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3" name="testo_CalloutFormulaSuperiore" descr="Per ogni corrispondenza trovata, quale intervallo vuoi sommare?&#10;&#10;">
              <a:extLst>
                <a:ext uri="{FF2B5EF4-FFF2-40B4-BE49-F238E27FC236}">
                  <a16:creationId xmlns:a16="http://schemas.microsoft.com/office/drawing/2014/main" id="{570DAA25-EA80-4C82-9DBB-68FE079AD11E}"/>
                </a:ext>
              </a:extLst>
            </xdr:cNvPr>
            <xdr:cNvSpPr txBox="1">
              <a:spLocks noChangeArrowheads="1"/>
            </xdr:cNvSpPr>
          </xdr:nvSpPr>
          <xdr:spPr bwMode="auto">
            <a:xfrm>
              <a:off x="5572124" y="4524375"/>
              <a:ext cx="2171701"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Per ogni corrispondenza trovata, quale intervallo vuoi sommare?</a:t>
              </a:r>
            </a:p>
          </xdr:txBody>
        </xdr:sp>
      </xdr:grpSp>
      <xdr:grpSp>
        <xdr:nvGrpSpPr>
          <xdr:cNvPr id="69" name="Gruppo 68">
            <a:extLst>
              <a:ext uri="{FF2B5EF4-FFF2-40B4-BE49-F238E27FC236}">
                <a16:creationId xmlns:a16="http://schemas.microsoft.com/office/drawing/2014/main" id="{9DB98AFB-903B-B691-4191-2BD3F364761D}"/>
              </a:ext>
            </a:extLst>
          </xdr:cNvPr>
          <xdr:cNvGrpSpPr/>
        </xdr:nvGrpSpPr>
        <xdr:grpSpPr>
          <a:xfrm>
            <a:off x="5086350" y="5610223"/>
            <a:ext cx="1571625" cy="838202"/>
            <a:chOff x="5086350" y="5610223"/>
            <a:chExt cx="1571625" cy="838202"/>
          </a:xfrm>
        </xdr:grpSpPr>
        <xdr:sp macro="" textlink="">
          <xdr:nvSpPr>
            <xdr:cNvPr id="70" name="ParentesiGraffaFormulaInferiore">
              <a:extLst>
                <a:ext uri="{FF2B5EF4-FFF2-40B4-BE49-F238E27FC236}">
                  <a16:creationId xmlns:a16="http://schemas.microsoft.com/office/drawing/2014/main" id="{27F93720-65AC-1B53-D30E-4E607D0B90D3}"/>
                </a:ext>
              </a:extLst>
            </xdr:cNvPr>
            <xdr:cNvSpPr/>
          </xdr:nvSpPr>
          <xdr:spPr>
            <a:xfrm rot="16200000">
              <a:off x="561776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71" name="testo_CalloutFormulaInferiore" descr="Quale valore (testo o numero) vuoi cercare?&#10;&#10;">
              <a:extLst>
                <a:ext uri="{FF2B5EF4-FFF2-40B4-BE49-F238E27FC236}">
                  <a16:creationId xmlns:a16="http://schemas.microsoft.com/office/drawing/2014/main" id="{4F9DFE88-A6FB-7533-F524-3D2108258AF4}"/>
                </a:ext>
              </a:extLst>
            </xdr:cNvPr>
            <xdr:cNvSpPr txBox="1">
              <a:spLocks noChangeArrowheads="1"/>
            </xdr:cNvSpPr>
          </xdr:nvSpPr>
          <xdr:spPr bwMode="auto">
            <a:xfrm>
              <a:off x="5086350" y="5962650"/>
              <a:ext cx="1571625" cy="485775"/>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Quale valore (testo o numero) vuoi cercare?</a:t>
              </a:r>
            </a:p>
          </xdr:txBody>
        </xdr:sp>
      </xdr:grpSp>
    </xdr:grpSp>
    <xdr:clientData/>
  </xdr:twoCellAnchor>
  <xdr:twoCellAnchor>
    <xdr:from>
      <xdr:col>0</xdr:col>
      <xdr:colOff>371475</xdr:colOff>
      <xdr:row>28</xdr:row>
      <xdr:rowOff>114300</xdr:rowOff>
    </xdr:from>
    <xdr:to>
      <xdr:col>1</xdr:col>
      <xdr:colOff>5162550</xdr:colOff>
      <xdr:row>42</xdr:row>
      <xdr:rowOff>152400</xdr:rowOff>
    </xdr:to>
    <xdr:grpSp>
      <xdr:nvGrpSpPr>
        <xdr:cNvPr id="76" name="Gruppo 75">
          <a:extLst>
            <a:ext uri="{FF2B5EF4-FFF2-40B4-BE49-F238E27FC236}">
              <a16:creationId xmlns:a16="http://schemas.microsoft.com/office/drawing/2014/main" id="{76221080-6D18-4250-937F-345425EEB572}"/>
            </a:ext>
          </a:extLst>
        </xdr:cNvPr>
        <xdr:cNvGrpSpPr/>
      </xdr:nvGrpSpPr>
      <xdr:grpSpPr>
        <a:xfrm>
          <a:off x="371475" y="6019800"/>
          <a:ext cx="5659755" cy="2651760"/>
          <a:chOff x="3048000" y="2390775"/>
          <a:chExt cx="5762625" cy="2766074"/>
        </a:xfrm>
      </xdr:grpSpPr>
      <xdr:sp macro="" textlink="">
        <xdr:nvSpPr>
          <xdr:cNvPr id="77" name="ParentesiGraffaFormulaInferiore">
            <a:extLst>
              <a:ext uri="{FF2B5EF4-FFF2-40B4-BE49-F238E27FC236}">
                <a16:creationId xmlns:a16="http://schemas.microsoft.com/office/drawing/2014/main" id="{ABE8AB8E-B6A9-B668-599D-B664A1EB6A40}"/>
              </a:ext>
            </a:extLst>
          </xdr:cNvPr>
          <xdr:cNvSpPr/>
        </xdr:nvSpPr>
        <xdr:spPr>
          <a:xfrm rot="16200000">
            <a:off x="7421497" y="3718069"/>
            <a:ext cx="499277" cy="81648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78" name="ParentesiGraffaFormulaInferiore">
            <a:extLst>
              <a:ext uri="{FF2B5EF4-FFF2-40B4-BE49-F238E27FC236}">
                <a16:creationId xmlns:a16="http://schemas.microsoft.com/office/drawing/2014/main" id="{A0154FC8-00EA-DD5D-D6DC-59162F2ACEF6}"/>
              </a:ext>
            </a:extLst>
          </xdr:cNvPr>
          <xdr:cNvSpPr/>
        </xdr:nvSpPr>
        <xdr:spPr>
          <a:xfrm rot="16200000">
            <a:off x="5960314" y="3718069"/>
            <a:ext cx="499277" cy="81648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79" name="ParentesiGraffaFormulaSuperiore">
            <a:extLst>
              <a:ext uri="{FF2B5EF4-FFF2-40B4-BE49-F238E27FC236}">
                <a16:creationId xmlns:a16="http://schemas.microsoft.com/office/drawing/2014/main" id="{6ADB7A17-0800-5052-3F66-DB3B69E51CAC}"/>
              </a:ext>
            </a:extLst>
          </xdr:cNvPr>
          <xdr:cNvSpPr/>
        </xdr:nvSpPr>
        <xdr:spPr>
          <a:xfrm rot="5400000">
            <a:off x="8172926" y="3189570"/>
            <a:ext cx="499277" cy="42569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0" name="ParentesiGraffaFormulaSuperiore">
            <a:extLst>
              <a:ext uri="{FF2B5EF4-FFF2-40B4-BE49-F238E27FC236}">
                <a16:creationId xmlns:a16="http://schemas.microsoft.com/office/drawing/2014/main" id="{2B521E60-5785-F94C-E25F-577D0055A36C}"/>
              </a:ext>
            </a:extLst>
          </xdr:cNvPr>
          <xdr:cNvSpPr/>
        </xdr:nvSpPr>
        <xdr:spPr>
          <a:xfrm rot="5400000">
            <a:off x="6711727"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1" name="ParentesiGraffaFormulaSuperiore">
            <a:extLst>
              <a:ext uri="{FF2B5EF4-FFF2-40B4-BE49-F238E27FC236}">
                <a16:creationId xmlns:a16="http://schemas.microsoft.com/office/drawing/2014/main" id="{8494CD1C-9F89-6CF6-4B3D-6F39BF178E93}"/>
              </a:ext>
            </a:extLst>
          </xdr:cNvPr>
          <xdr:cNvSpPr/>
        </xdr:nvSpPr>
        <xdr:spPr>
          <a:xfrm rot="5400000">
            <a:off x="5022617" y="3008181"/>
            <a:ext cx="499277" cy="78846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2" name="testo_Formula" descr="=SOMMA.PIÙ.SE(H3:H14;F3:F14;F17;G3:G14;G17)&#10;&#10;">
            <a:extLst>
              <a:ext uri="{FF2B5EF4-FFF2-40B4-BE49-F238E27FC236}">
                <a16:creationId xmlns:a16="http://schemas.microsoft.com/office/drawing/2014/main" id="{EC83A085-B108-FE50-D100-5E305466A27B}"/>
              </a:ext>
            </a:extLst>
          </xdr:cNvPr>
          <xdr:cNvSpPr txBox="1"/>
        </xdr:nvSpPr>
        <xdr:spPr>
          <a:xfrm>
            <a:off x="3048000" y="3619500"/>
            <a:ext cx="57626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it" sz="1750" spc="-30" baseline="0">
                <a:solidFill>
                  <a:srgbClr val="000000"/>
                </a:solidFill>
                <a:effectLst/>
                <a:latin typeface="Courier New" panose="02070309020205020404" pitchFamily="49" charset="0"/>
                <a:ea typeface="Times New Roman" panose="02020603050405020304" pitchFamily="18" charset="0"/>
              </a:rPr>
              <a:t>=SOMMA.PIÙ.SE(H3:H14;F3:F14;F17;G3:G14;G17)</a:t>
            </a:r>
            <a:endParaRPr lang="en-US" sz="1750" spc="-30" baseline="0">
              <a:effectLst/>
              <a:latin typeface="Courier New" panose="02070309020205020404" pitchFamily="49" charset="0"/>
              <a:ea typeface="Times New Roman" panose="02020603050405020304" pitchFamily="18" charset="0"/>
            </a:endParaRPr>
          </a:p>
        </xdr:txBody>
      </xdr:sp>
      <xdr:sp macro="" textlink="">
        <xdr:nvSpPr>
          <xdr:cNvPr id="83" name="testo_CalloutFormulaSuperiore" descr="Quale intervallo vuoi sommare?&#10;&#10;">
            <a:extLst>
              <a:ext uri="{FF2B5EF4-FFF2-40B4-BE49-F238E27FC236}">
                <a16:creationId xmlns:a16="http://schemas.microsoft.com/office/drawing/2014/main" id="{CA051DE3-64C8-EA81-935A-F41558F34824}"/>
              </a:ext>
            </a:extLst>
          </xdr:cNvPr>
          <xdr:cNvSpPr txBox="1">
            <a:spLocks noChangeArrowheads="1"/>
          </xdr:cNvSpPr>
        </xdr:nvSpPr>
        <xdr:spPr bwMode="auto">
          <a:xfrm>
            <a:off x="4715808" y="2390775"/>
            <a:ext cx="1164833"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Quale intervallo vuoi sommare?</a:t>
            </a:r>
          </a:p>
        </xdr:txBody>
      </xdr:sp>
      <xdr:sp macro="" textlink="">
        <xdr:nvSpPr>
          <xdr:cNvPr id="84" name="testo_CalloutFormulaSuperiore" descr="Questo è il criterio per la prima corrispondenza&#10;&#10;">
            <a:extLst>
              <a:ext uri="{FF2B5EF4-FFF2-40B4-BE49-F238E27FC236}">
                <a16:creationId xmlns:a16="http://schemas.microsoft.com/office/drawing/2014/main" id="{26B3FA9F-CD47-0871-8110-61DB0C167AC0}"/>
              </a:ext>
            </a:extLst>
          </xdr:cNvPr>
          <xdr:cNvSpPr txBox="1">
            <a:spLocks noChangeArrowheads="1"/>
          </xdr:cNvSpPr>
        </xdr:nvSpPr>
        <xdr:spPr bwMode="auto">
          <a:xfrm>
            <a:off x="6387188" y="2390775"/>
            <a:ext cx="1148261"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Questo è il criterio per la prima corrispondenza</a:t>
            </a:r>
          </a:p>
        </xdr:txBody>
      </xdr:sp>
      <xdr:sp macro="" textlink="">
        <xdr:nvSpPr>
          <xdr:cNvPr id="85" name="testo_CalloutFormulaSuperiore" descr="Questo è il criterio per la seconda corrispondenza&#10;">
            <a:extLst>
              <a:ext uri="{FF2B5EF4-FFF2-40B4-BE49-F238E27FC236}">
                <a16:creationId xmlns:a16="http://schemas.microsoft.com/office/drawing/2014/main" id="{FAAC5835-55E8-36EC-BC9F-3D57747C997D}"/>
              </a:ext>
            </a:extLst>
          </xdr:cNvPr>
          <xdr:cNvSpPr txBox="1">
            <a:spLocks noChangeArrowheads="1"/>
          </xdr:cNvSpPr>
        </xdr:nvSpPr>
        <xdr:spPr bwMode="auto">
          <a:xfrm>
            <a:off x="7691196" y="2390775"/>
            <a:ext cx="110196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Questo è il criterio per la seconda corrispondenza</a:t>
            </a:r>
          </a:p>
        </xdr:txBody>
      </xdr:sp>
      <xdr:sp macro="" textlink="">
        <xdr:nvSpPr>
          <xdr:cNvPr id="86" name="testo_CalloutFormulaInferiore" descr="Questo è il primo intervallo in cui cercare corrispondenze&#10;&#10;">
            <a:extLst>
              <a:ext uri="{FF2B5EF4-FFF2-40B4-BE49-F238E27FC236}">
                <a16:creationId xmlns:a16="http://schemas.microsoft.com/office/drawing/2014/main" id="{C6A49EA8-6C1C-1456-252B-240FED77605B}"/>
              </a:ext>
            </a:extLst>
          </xdr:cNvPr>
          <xdr:cNvSpPr txBox="1">
            <a:spLocks noChangeArrowheads="1"/>
          </xdr:cNvSpPr>
        </xdr:nvSpPr>
        <xdr:spPr bwMode="auto">
          <a:xfrm>
            <a:off x="5645701" y="4257675"/>
            <a:ext cx="1208356"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Questo è il primo intervallo in cui cercare corrispondenze</a:t>
            </a:r>
          </a:p>
        </xdr:txBody>
      </xdr:sp>
      <xdr:sp macro="" textlink="">
        <xdr:nvSpPr>
          <xdr:cNvPr id="87" name="testo_CalloutFormulaInferiore" descr="Questo è il secondo intervallo in cui cercare corrispondenze&#10;">
            <a:extLst>
              <a:ext uri="{FF2B5EF4-FFF2-40B4-BE49-F238E27FC236}">
                <a16:creationId xmlns:a16="http://schemas.microsoft.com/office/drawing/2014/main" id="{9B108D50-3918-D011-C511-DF6CC28EFF2F}"/>
              </a:ext>
            </a:extLst>
          </xdr:cNvPr>
          <xdr:cNvSpPr txBox="1">
            <a:spLocks noChangeArrowheads="1"/>
          </xdr:cNvSpPr>
        </xdr:nvSpPr>
        <xdr:spPr bwMode="auto">
          <a:xfrm>
            <a:off x="7019925" y="4257675"/>
            <a:ext cx="1284523"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Questo è il secondo intervallo in cui cercare corrispondenze</a:t>
            </a:r>
          </a:p>
        </xdr:txBody>
      </xdr:sp>
    </xdr:grpSp>
    <xdr:clientData/>
  </xdr:twoCellAnchor>
  <xdr:twoCellAnchor>
    <xdr:from>
      <xdr:col>0</xdr:col>
      <xdr:colOff>581025</xdr:colOff>
      <xdr:row>44</xdr:row>
      <xdr:rowOff>47625</xdr:rowOff>
    </xdr:from>
    <xdr:to>
      <xdr:col>1</xdr:col>
      <xdr:colOff>2456367</xdr:colOff>
      <xdr:row>47</xdr:row>
      <xdr:rowOff>7049</xdr:rowOff>
    </xdr:to>
    <xdr:sp macro="" textlink="">
      <xdr:nvSpPr>
        <xdr:cNvPr id="88" name="Pulsante Altri dettagli" descr="Altri dettagli">
          <a:hlinkClick xmlns:r="http://schemas.openxmlformats.org/officeDocument/2006/relationships" r:id="rId18"/>
          <a:extLst>
            <a:ext uri="{FF2B5EF4-FFF2-40B4-BE49-F238E27FC236}">
              <a16:creationId xmlns:a16="http://schemas.microsoft.com/office/drawing/2014/main" id="{5047F9E5-48C1-45FA-96CE-9455203B3820}"/>
            </a:ext>
          </a:extLst>
        </xdr:cNvPr>
        <xdr:cNvSpPr/>
      </xdr:nvSpPr>
      <xdr:spPr>
        <a:xfrm>
          <a:off x="581025" y="8932545"/>
          <a:ext cx="2744022" cy="50806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it" sz="1200">
              <a:solidFill>
                <a:srgbClr val="0B744D"/>
              </a:solidFill>
              <a:latin typeface="Segoe UI" pitchFamily="34" charset="0"/>
              <a:ea typeface="Segoe UI" pitchFamily="34" charset="0"/>
              <a:cs typeface="Segoe UI" pitchFamily="34" charset="0"/>
            </a:rPr>
            <a:t>Altri dettagli</a:t>
          </a:r>
        </a:p>
      </xdr:txBody>
    </xdr:sp>
    <xdr:clientData/>
  </xdr:twoCellAnchor>
  <xdr:twoCellAnchor>
    <xdr:from>
      <xdr:col>0</xdr:col>
      <xdr:colOff>361950</xdr:colOff>
      <xdr:row>91</xdr:row>
      <xdr:rowOff>57151</xdr:rowOff>
    </xdr:from>
    <xdr:to>
      <xdr:col>1</xdr:col>
      <xdr:colOff>5248275</xdr:colOff>
      <xdr:row>115</xdr:row>
      <xdr:rowOff>85726</xdr:rowOff>
    </xdr:to>
    <xdr:grpSp>
      <xdr:nvGrpSpPr>
        <xdr:cNvPr id="89" name="Gruppo 88">
          <a:extLst>
            <a:ext uri="{FF2B5EF4-FFF2-40B4-BE49-F238E27FC236}">
              <a16:creationId xmlns:a16="http://schemas.microsoft.com/office/drawing/2014/main" id="{7E7E2B2B-0DCE-4E0E-94C4-EFABBD50AA05}"/>
            </a:ext>
          </a:extLst>
        </xdr:cNvPr>
        <xdr:cNvGrpSpPr/>
      </xdr:nvGrpSpPr>
      <xdr:grpSpPr>
        <a:xfrm>
          <a:off x="361950" y="17583151"/>
          <a:ext cx="5755005" cy="4501515"/>
          <a:chOff x="171450" y="17059274"/>
          <a:chExt cx="5734050" cy="4409303"/>
        </a:xfrm>
      </xdr:grpSpPr>
      <xdr:sp macro="" textlink="">
        <xdr:nvSpPr>
          <xdr:cNvPr id="90" name="testo_SfondoPresentazione" descr="Sfondo">
            <a:extLst>
              <a:ext uri="{FF2B5EF4-FFF2-40B4-BE49-F238E27FC236}">
                <a16:creationId xmlns:a16="http://schemas.microsoft.com/office/drawing/2014/main" id="{2408C079-BEDB-899F-61DF-91D00E38DF17}"/>
              </a:ext>
            </a:extLst>
          </xdr:cNvPr>
          <xdr:cNvSpPr/>
        </xdr:nvSpPr>
        <xdr:spPr>
          <a:xfrm>
            <a:off x="171450" y="17059274"/>
            <a:ext cx="5734050" cy="440930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1" name="testo_TitoloPresentazione" descr="Altre funzioni condizionali">
            <a:extLst>
              <a:ext uri="{FF2B5EF4-FFF2-40B4-BE49-F238E27FC236}">
                <a16:creationId xmlns:a16="http://schemas.microsoft.com/office/drawing/2014/main" id="{0E76FFE9-134D-D8D0-5EE3-BAD8235A5247}"/>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Altre funzioni condizionali</a:t>
            </a:r>
          </a:p>
        </xdr:txBody>
      </xdr:sp>
      <xdr:cxnSp macro="">
        <xdr:nvCxnSpPr>
          <xdr:cNvPr id="92" name="testo_LineaPresentazione1" descr="Linea decorativa">
            <a:extLst>
              <a:ext uri="{FF2B5EF4-FFF2-40B4-BE49-F238E27FC236}">
                <a16:creationId xmlns:a16="http://schemas.microsoft.com/office/drawing/2014/main" id="{03A1CB4B-EA2B-53B8-C4A4-4CD3DB6101AD}"/>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93" name="testo_LineaPresentazione2" descr="Linea decorativa">
            <a:extLst>
              <a:ext uri="{FF2B5EF4-FFF2-40B4-BE49-F238E27FC236}">
                <a16:creationId xmlns:a16="http://schemas.microsoft.com/office/drawing/2014/main" id="{847DE661-3FEE-D1C9-7CEF-618644F1333E}"/>
              </a:ext>
            </a:extLst>
          </xdr:cNvPr>
          <xdr:cNvCxnSpPr>
            <a:cxnSpLocks/>
          </xdr:cNvCxnSpPr>
        </xdr:nvCxnSpPr>
        <xdr:spPr>
          <a:xfrm>
            <a:off x="374653" y="2077918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4" name="testo_IntroPresentazione" descr="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10;&#10;SUMIF =SUMIF(C92:C103,C106,E92:E103) &#10;SUMIFS =SUMIFS(E92:E103,C92:C103,C106,D92:D103,D106) &#10;AVERAGEIF =AVERAGEIF(C92:C103,C106,E92:E103) &#10;AVERAGEIFS=AVERAGEIFS(E92:E103,C92:C103,C106,D92:D106,D106)&#10;COUNTIF =COUNTIF(C92:C103,C106)&#10;COUNTIFS =COUNTIFS(C92:C103,C106,D92:D103,D106) &#10;MAXIFS =MAXIFS(E92:E103,C92:C103,C106,D92:D103,D106)&#10;MINIFS =MINIFS(E92:E103,C92:C103,C106,D92:D103,D106)&#10;&#10;">
            <a:extLst>
              <a:ext uri="{FF2B5EF4-FFF2-40B4-BE49-F238E27FC236}">
                <a16:creationId xmlns:a16="http://schemas.microsoft.com/office/drawing/2014/main" id="{52330109-BC23-7B70-E134-4627B60862A8}"/>
              </a:ext>
            </a:extLst>
          </xdr:cNvPr>
          <xdr:cNvSpPr txBox="1"/>
        </xdr:nvSpPr>
        <xdr:spPr>
          <a:xfrm>
            <a:off x="381163" y="17765893"/>
            <a:ext cx="5190962" cy="278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Finora abbiamo visto le funzioni SOMMA.SE, SOMMA.PIÙ.SE, CONTA.SE e CONTA.PIÙ.SE. Ora puoi provare autonomamente con altre funzioni, come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MEDIA.SE/MEDIA.PIÙ.SE</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MAX.PIÙ.SE</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MIN.PIÙ.SE. </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Sono tutte strutturate nello stesso modo, quindi una volta scritta una formula puoi semplicemente sostituire il nome della funzione con quello che vuoi usare. Abbiamo scritto tutte le funzioni necessarie per la cella E106, pronte da copiare/incollare. In alternativa, puoi provare a digitarle manualmente per esercitarti.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it-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SOMMA.SE 	     =SOMMA.SE(C92:C103;C106;E92:E103) </a:t>
            </a:r>
          </a:p>
          <a:p>
            <a:pPr marL="0" marR="0" lvl="0" indent="0" defTabSz="914400" rtl="0" eaLnBrk="1" fontAlgn="auto" latinLnBrk="0" hangingPunct="1">
              <a:lnSpc>
                <a:spcPct val="100000"/>
              </a:lnSpc>
              <a:spcBef>
                <a:spcPts val="0"/>
              </a:spcBef>
              <a:spcAft>
                <a:spcPts val="0"/>
              </a:spcAft>
              <a:buClrTx/>
              <a:buSzTx/>
              <a:buFontTx/>
              <a:buNone/>
              <a:tabLst/>
              <a:defRPr/>
            </a:pPr>
            <a:r>
              <a:rPr lang="it-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SOMMA.PIÙ.SE   =SOMMA.PIÙ.SE(E92:E103;C92:C103;C106,D92:D103;D106) </a:t>
            </a:r>
          </a:p>
          <a:p>
            <a:pPr marL="0" marR="0" lvl="0" indent="0" defTabSz="914400" rtl="0" eaLnBrk="1" fontAlgn="auto" latinLnBrk="0" hangingPunct="1">
              <a:lnSpc>
                <a:spcPct val="100000"/>
              </a:lnSpc>
              <a:spcBef>
                <a:spcPts val="0"/>
              </a:spcBef>
              <a:spcAft>
                <a:spcPts val="0"/>
              </a:spcAft>
              <a:buClrTx/>
              <a:buSzTx/>
              <a:buFontTx/>
              <a:buNone/>
              <a:tabLst/>
              <a:defRPr/>
            </a:pPr>
            <a:r>
              <a:rPr lang="it-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MEDIA.SE 	     =MEDIA.SE(C92:C103;C106;E92:E103) </a:t>
            </a:r>
          </a:p>
          <a:p>
            <a:pPr marL="0" marR="0" lvl="0" indent="0" defTabSz="914400" rtl="0" eaLnBrk="1" fontAlgn="auto" latinLnBrk="0" hangingPunct="1">
              <a:lnSpc>
                <a:spcPct val="100000"/>
              </a:lnSpc>
              <a:spcBef>
                <a:spcPts val="0"/>
              </a:spcBef>
              <a:spcAft>
                <a:spcPts val="0"/>
              </a:spcAft>
              <a:buClrTx/>
              <a:buSzTx/>
              <a:buFontTx/>
              <a:buNone/>
              <a:tabLst/>
              <a:defRPr/>
            </a:pPr>
            <a:r>
              <a:rPr lang="it-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MEDIA.PIÙ.SE	     =MEDIA.PIÙ.SE(E92:E103;C92:C103;C106;D92:D103;D106)</a:t>
            </a:r>
          </a:p>
          <a:p>
            <a:pPr marL="0" marR="0" lvl="0" indent="0" defTabSz="914400" rtl="0" eaLnBrk="1" fontAlgn="auto" latinLnBrk="0" hangingPunct="1">
              <a:lnSpc>
                <a:spcPct val="100000"/>
              </a:lnSpc>
              <a:spcBef>
                <a:spcPts val="0"/>
              </a:spcBef>
              <a:spcAft>
                <a:spcPts val="0"/>
              </a:spcAft>
              <a:buClrTx/>
              <a:buSzTx/>
              <a:buFontTx/>
              <a:buNone/>
              <a:tabLst/>
              <a:defRPr/>
            </a:pPr>
            <a:r>
              <a:rPr lang="it-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CONTA.SE 	     =CONTA.SE(C92:C103;C106)</a:t>
            </a:r>
          </a:p>
          <a:p>
            <a:pPr marL="0" marR="0" lvl="0" indent="0" defTabSz="914400" rtl="0" eaLnBrk="1" fontAlgn="auto" latinLnBrk="0" hangingPunct="1">
              <a:lnSpc>
                <a:spcPct val="100000"/>
              </a:lnSpc>
              <a:spcBef>
                <a:spcPts val="0"/>
              </a:spcBef>
              <a:spcAft>
                <a:spcPts val="0"/>
              </a:spcAft>
              <a:buClrTx/>
              <a:buSzTx/>
              <a:buFontTx/>
              <a:buNone/>
              <a:tabLst/>
              <a:defRPr/>
            </a:pPr>
            <a:r>
              <a:rPr lang="it-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CONTA.PIÙ.SE    =CONTA.PIÙ.SE(C92:C103;C106;D92:D103;D106) </a:t>
            </a:r>
          </a:p>
          <a:p>
            <a:pPr marL="0" marR="0" lvl="0" indent="0" defTabSz="914400" rtl="0" eaLnBrk="1" fontAlgn="auto" latinLnBrk="0" hangingPunct="1">
              <a:lnSpc>
                <a:spcPct val="100000"/>
              </a:lnSpc>
              <a:spcBef>
                <a:spcPts val="0"/>
              </a:spcBef>
              <a:spcAft>
                <a:spcPts val="0"/>
              </a:spcAft>
              <a:buClrTx/>
              <a:buSzTx/>
              <a:buFontTx/>
              <a:buNone/>
              <a:tabLst/>
              <a:defRPr/>
            </a:pPr>
            <a:r>
              <a:rPr lang="it-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MAX.PIÙ.SE 	     =MAX.PIÙ.SE(E92:E103;C92:C103;C106;D92:D103;D106)</a:t>
            </a:r>
          </a:p>
          <a:p>
            <a:pPr marL="0" marR="0" lvl="0" indent="0" defTabSz="914400" rtl="0" eaLnBrk="1" fontAlgn="auto" latinLnBrk="0" hangingPunct="1">
              <a:lnSpc>
                <a:spcPct val="100000"/>
              </a:lnSpc>
              <a:spcBef>
                <a:spcPts val="0"/>
              </a:spcBef>
              <a:spcAft>
                <a:spcPts val="0"/>
              </a:spcAft>
              <a:buClrTx/>
              <a:buSzTx/>
              <a:buFontTx/>
              <a:buNone/>
              <a:tabLst/>
              <a:defRPr/>
            </a:pPr>
            <a:r>
              <a:rPr lang="it-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MIN.PIÙ.SE 	     =MIN.PIÙ.SE(E92:E103;C92:C103;C106,D92:D103;D106)</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0</xdr:col>
      <xdr:colOff>361950</xdr:colOff>
      <xdr:row>48</xdr:row>
      <xdr:rowOff>85726</xdr:rowOff>
    </xdr:from>
    <xdr:to>
      <xdr:col>1</xdr:col>
      <xdr:colOff>5248275</xdr:colOff>
      <xdr:row>90</xdr:row>
      <xdr:rowOff>114300</xdr:rowOff>
    </xdr:to>
    <xdr:sp macro="" textlink="">
      <xdr:nvSpPr>
        <xdr:cNvPr id="96" name="Sfondo" descr="Sfondo">
          <a:extLst>
            <a:ext uri="{FF2B5EF4-FFF2-40B4-BE49-F238E27FC236}">
              <a16:creationId xmlns:a16="http://schemas.microsoft.com/office/drawing/2014/main" id="{324E843B-9925-4DAA-831F-9F2C504C4DBE}"/>
            </a:ext>
          </a:extLst>
        </xdr:cNvPr>
        <xdr:cNvSpPr/>
      </xdr:nvSpPr>
      <xdr:spPr>
        <a:xfrm>
          <a:off x="361950" y="9702166"/>
          <a:ext cx="5755005" cy="774763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51</xdr:row>
      <xdr:rowOff>180975</xdr:rowOff>
    </xdr:from>
    <xdr:to>
      <xdr:col>1</xdr:col>
      <xdr:colOff>4948224</xdr:colOff>
      <xdr:row>51</xdr:row>
      <xdr:rowOff>180975</xdr:rowOff>
    </xdr:to>
    <xdr:cxnSp macro="">
      <xdr:nvCxnSpPr>
        <xdr:cNvPr id="97" name="Linea inferiore" descr="Linea decorativa">
          <a:extLst>
            <a:ext uri="{FF2B5EF4-FFF2-40B4-BE49-F238E27FC236}">
              <a16:creationId xmlns:a16="http://schemas.microsoft.com/office/drawing/2014/main" id="{8A4E00D3-4BD9-4EE7-962C-763FF8767834}"/>
            </a:ext>
          </a:extLst>
        </xdr:cNvPr>
        <xdr:cNvCxnSpPr>
          <a:cxnSpLocks/>
        </xdr:cNvCxnSpPr>
      </xdr:nvCxnSpPr>
      <xdr:spPr>
        <a:xfrm>
          <a:off x="547701" y="10346055"/>
          <a:ext cx="526920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48</xdr:row>
      <xdr:rowOff>180975</xdr:rowOff>
    </xdr:from>
    <xdr:to>
      <xdr:col>1</xdr:col>
      <xdr:colOff>4951420</xdr:colOff>
      <xdr:row>51</xdr:row>
      <xdr:rowOff>95317</xdr:rowOff>
    </xdr:to>
    <xdr:sp macro="" textlink="">
      <xdr:nvSpPr>
        <xdr:cNvPr id="98" name="Passaggio" descr="Funzioni condizionali: CONTA.SE&#10;">
          <a:extLst>
            <a:ext uri="{FF2B5EF4-FFF2-40B4-BE49-F238E27FC236}">
              <a16:creationId xmlns:a16="http://schemas.microsoft.com/office/drawing/2014/main" id="{A1642908-C0C3-41B3-9A39-ECFDBE3DE76E}"/>
            </a:ext>
          </a:extLst>
        </xdr:cNvPr>
        <xdr:cNvSpPr txBox="1"/>
      </xdr:nvSpPr>
      <xdr:spPr>
        <a:xfrm>
          <a:off x="547701" y="9797415"/>
          <a:ext cx="5272399" cy="46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Funzioni condizionali: CONTA.SE</a:t>
          </a:r>
        </a:p>
      </xdr:txBody>
    </xdr:sp>
    <xdr:clientData/>
  </xdr:twoCellAnchor>
  <xdr:twoCellAnchor editAs="absolute">
    <xdr:from>
      <xdr:col>0</xdr:col>
      <xdr:colOff>547701</xdr:colOff>
      <xdr:row>86</xdr:row>
      <xdr:rowOff>30692</xdr:rowOff>
    </xdr:from>
    <xdr:to>
      <xdr:col>1</xdr:col>
      <xdr:colOff>4948224</xdr:colOff>
      <xdr:row>86</xdr:row>
      <xdr:rowOff>30692</xdr:rowOff>
    </xdr:to>
    <xdr:cxnSp macro="">
      <xdr:nvCxnSpPr>
        <xdr:cNvPr id="99" name="Linea inferiore" descr="Linea decorativa">
          <a:extLst>
            <a:ext uri="{FF2B5EF4-FFF2-40B4-BE49-F238E27FC236}">
              <a16:creationId xmlns:a16="http://schemas.microsoft.com/office/drawing/2014/main" id="{040C2961-3D59-45B2-BA7E-9D6799C978F5}"/>
            </a:ext>
          </a:extLst>
        </xdr:cNvPr>
        <xdr:cNvCxnSpPr>
          <a:cxnSpLocks/>
        </xdr:cNvCxnSpPr>
      </xdr:nvCxnSpPr>
      <xdr:spPr>
        <a:xfrm>
          <a:off x="547701" y="16627052"/>
          <a:ext cx="526920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51</xdr:row>
      <xdr:rowOff>180975</xdr:rowOff>
    </xdr:from>
    <xdr:to>
      <xdr:col>1</xdr:col>
      <xdr:colOff>5015188</xdr:colOff>
      <xdr:row>56</xdr:row>
      <xdr:rowOff>38100</xdr:rowOff>
    </xdr:to>
    <xdr:sp macro="" textlink="">
      <xdr:nvSpPr>
        <xdr:cNvPr id="100" name="Introduzione alla somma di numeri" descr="CONTA.SE e CONTA.PIÙ.SE consentono di contare i valori in un intervallo in base a un determinato criterio. Sono un po' diverse dalle altre funzioni SE e PIÙ.SE in quanto hanno solo un intervallo di criteri e criteri. Non valutano un intervallo per poi cercare in un altro per riepilogare.&#10;&#10;">
          <a:extLst>
            <a:ext uri="{FF2B5EF4-FFF2-40B4-BE49-F238E27FC236}">
              <a16:creationId xmlns:a16="http://schemas.microsoft.com/office/drawing/2014/main" id="{0B135FDD-3D87-4DE3-BB66-ABE92E94AA92}"/>
            </a:ext>
          </a:extLst>
        </xdr:cNvPr>
        <xdr:cNvSpPr txBox="1"/>
      </xdr:nvSpPr>
      <xdr:spPr>
        <a:xfrm>
          <a:off x="561975" y="10346055"/>
          <a:ext cx="5321893"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1" kern="1200">
              <a:solidFill>
                <a:schemeClr val="tx1">
                  <a:lumMod val="75000"/>
                  <a:lumOff val="25000"/>
                </a:schemeClr>
              </a:solidFill>
              <a:latin typeface="Segoe UI" panose="020B0502040204020203" pitchFamily="34" charset="0"/>
              <a:ea typeface="+mn-ea"/>
              <a:cs typeface="Segoe UI" panose="020B0502040204020203" pitchFamily="34" charset="0"/>
            </a:rPr>
            <a:t>CONTA.SE</a:t>
          </a:r>
          <a:r>
            <a:rPr lang="it" sz="1100" kern="1200">
              <a:solidFill>
                <a:schemeClr val="tx1">
                  <a:lumMod val="75000"/>
                  <a:lumOff val="25000"/>
                </a:schemeClr>
              </a:solidFill>
              <a:latin typeface="Segoe UI" panose="020B0502040204020203" pitchFamily="34" charset="0"/>
              <a:ea typeface="+mn-ea"/>
              <a:cs typeface="Segoe UI" panose="020B0502040204020203" pitchFamily="34" charset="0"/>
            </a:rPr>
            <a:t> e</a:t>
          </a:r>
          <a:r>
            <a:rPr lang="it"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a:t>
          </a:r>
          <a:r>
            <a:rPr lang="it" sz="1100" b="1" kern="1200" baseline="0">
              <a:solidFill>
                <a:schemeClr val="tx1">
                  <a:lumMod val="75000"/>
                  <a:lumOff val="25000"/>
                </a:schemeClr>
              </a:solidFill>
              <a:latin typeface="Segoe UI" panose="020B0502040204020203" pitchFamily="34" charset="0"/>
              <a:ea typeface="+mn-ea"/>
              <a:cs typeface="Segoe UI" panose="020B0502040204020203" pitchFamily="34" charset="0"/>
            </a:rPr>
            <a:t>CONTA.PIÙ.SE</a:t>
          </a:r>
          <a:r>
            <a:rPr lang="it"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consentono di contare i valori in un intervallo in base a un determinato criterio. Sono </a:t>
          </a:r>
          <a:r>
            <a:rPr lang="it" sz="1100" kern="1200">
              <a:solidFill>
                <a:schemeClr val="tx1">
                  <a:lumMod val="75000"/>
                  <a:lumOff val="25000"/>
                </a:schemeClr>
              </a:solidFill>
              <a:latin typeface="Segoe UI" panose="020B0502040204020203" pitchFamily="34" charset="0"/>
              <a:ea typeface="+mn-ea"/>
              <a:cs typeface="Segoe UI" panose="020B0502040204020203" pitchFamily="34" charset="0"/>
            </a:rPr>
            <a:t>un po' diverse</a:t>
          </a:r>
          <a:r>
            <a:rPr lang="it"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a:t>
          </a:r>
          <a:r>
            <a:rPr lang="it" sz="1100" u="none" kern="1200" baseline="0">
              <a:solidFill>
                <a:schemeClr val="tx1">
                  <a:lumMod val="75000"/>
                  <a:lumOff val="25000"/>
                </a:schemeClr>
              </a:solidFill>
              <a:latin typeface="Segoe UI" panose="020B0502040204020203" pitchFamily="34" charset="0"/>
              <a:ea typeface="+mn-ea"/>
              <a:cs typeface="Segoe UI" panose="020B0502040204020203" pitchFamily="34" charset="0"/>
            </a:rPr>
            <a:t>dalle altre funzioni SE e PIÙ.SE in quanto hanno solo un intervallo di criteri e criteri. Non valutano un intervallo per poi cercare in un altro per riepilogare.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56</xdr:row>
      <xdr:rowOff>104775</xdr:rowOff>
    </xdr:from>
    <xdr:to>
      <xdr:col>1</xdr:col>
      <xdr:colOff>4943876</xdr:colOff>
      <xdr:row>59</xdr:row>
      <xdr:rowOff>129482</xdr:rowOff>
    </xdr:to>
    <xdr:grpSp>
      <xdr:nvGrpSpPr>
        <xdr:cNvPr id="101" name="Gruppo 100">
          <a:extLst>
            <a:ext uri="{FF2B5EF4-FFF2-40B4-BE49-F238E27FC236}">
              <a16:creationId xmlns:a16="http://schemas.microsoft.com/office/drawing/2014/main" id="{F2FA1FD1-FB6E-421D-910B-F312979A5F62}"/>
            </a:ext>
          </a:extLst>
        </xdr:cNvPr>
        <xdr:cNvGrpSpPr/>
      </xdr:nvGrpSpPr>
      <xdr:grpSpPr>
        <a:xfrm>
          <a:off x="571500" y="11184255"/>
          <a:ext cx="5241056" cy="573347"/>
          <a:chOff x="609600" y="10820400"/>
          <a:chExt cx="5220101" cy="596207"/>
        </a:xfrm>
      </xdr:grpSpPr>
      <xdr:sp macro="" textlink="">
        <xdr:nvSpPr>
          <xdr:cNvPr id="102" name="testo_Passaggio" descr="Seleziona la cella D64 e digita =CONTA.SE(C50:C61,C64). La funzione CONTA.SE è strutturata in questo modo:&#10;&#10;">
            <a:extLst>
              <a:ext uri="{FF2B5EF4-FFF2-40B4-BE49-F238E27FC236}">
                <a16:creationId xmlns:a16="http://schemas.microsoft.com/office/drawing/2014/main" id="{43B53BFD-B570-21D4-334F-044FBD39A2C4}"/>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Seleziona la cella D64 e digita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=CONTA.SE(C50:C61;C64)</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sz="1100">
                <a:latin typeface="Segoe UI" panose="020B0502040204020203" pitchFamily="34" charset="0"/>
                <a:cs typeface="Segoe UI" panose="020B0502040204020203" pitchFamily="34" charset="0"/>
              </a:rPr>
              <a:t>La funzione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CONTA.SE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è strutturata in questo modo:</a:t>
            </a:r>
          </a:p>
        </xdr:txBody>
      </xdr:sp>
      <xdr:sp macro="" textlink="">
        <xdr:nvSpPr>
          <xdr:cNvPr id="103" name="forma_Passaggio" descr="1">
            <a:extLst>
              <a:ext uri="{FF2B5EF4-FFF2-40B4-BE49-F238E27FC236}">
                <a16:creationId xmlns:a16="http://schemas.microsoft.com/office/drawing/2014/main" id="{6E3755F6-C329-44F0-68A3-83BC2FBD0E75}"/>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0</xdr:col>
      <xdr:colOff>533400</xdr:colOff>
      <xdr:row>69</xdr:row>
      <xdr:rowOff>0</xdr:rowOff>
    </xdr:from>
    <xdr:to>
      <xdr:col>1</xdr:col>
      <xdr:colOff>4905776</xdr:colOff>
      <xdr:row>74</xdr:row>
      <xdr:rowOff>123825</xdr:rowOff>
    </xdr:to>
    <xdr:grpSp>
      <xdr:nvGrpSpPr>
        <xdr:cNvPr id="105" name="Gruppo 104">
          <a:extLst>
            <a:ext uri="{FF2B5EF4-FFF2-40B4-BE49-F238E27FC236}">
              <a16:creationId xmlns:a16="http://schemas.microsoft.com/office/drawing/2014/main" id="{5086B367-039D-405A-9F4D-963E86737D18}"/>
            </a:ext>
          </a:extLst>
        </xdr:cNvPr>
        <xdr:cNvGrpSpPr/>
      </xdr:nvGrpSpPr>
      <xdr:grpSpPr>
        <a:xfrm>
          <a:off x="533400" y="13487400"/>
          <a:ext cx="5241056" cy="1038225"/>
          <a:chOff x="571500" y="13230225"/>
          <a:chExt cx="5220101" cy="1076325"/>
        </a:xfrm>
      </xdr:grpSpPr>
      <xdr:sp macro="" textlink="">
        <xdr:nvSpPr>
          <xdr:cNvPr id="106" name="testo_Passaggio" descr="CONTA.PIÙ.SE equivale a SOMMA.SE, ma consente di usare più criteri. Quindi, in questo esempio, è possibile cercare frutta e tipo, anziché solo frutta. Seleziona la cella H64 e digita =CONTA.PIÙ.SE(F50:F61,F64,G50:G61,G64). La funzione CONTA.PIÙ.SE è strutturata in questo modo:&#10;&#10;&#10;">
            <a:extLst>
              <a:ext uri="{FF2B5EF4-FFF2-40B4-BE49-F238E27FC236}">
                <a16:creationId xmlns:a16="http://schemas.microsoft.com/office/drawing/2014/main" id="{C36B606A-54E0-CF4A-29E6-8312A48CC005}"/>
              </a:ext>
            </a:extLst>
          </xdr:cNvPr>
          <xdr:cNvSpPr txBox="1"/>
        </xdr:nvSpPr>
        <xdr:spPr>
          <a:xfrm>
            <a:off x="981857" y="13272183"/>
            <a:ext cx="4809744" cy="103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CONTA.PIÙ.SE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equivale a SOMMA.SE, ma consente di usare più criteri. Pertanto, in questo esempio, è possibile cercare frutta e tipo, anziché solo frutta. Seleziona la cella H64 e digita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=CONTA.PIÙ.SE(F50:F61;F64;G50:G61;G64)</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sz="1100">
                <a:latin typeface="Segoe UI" panose="020B0502040204020203" pitchFamily="34" charset="0"/>
                <a:cs typeface="Segoe UI" panose="020B0502040204020203" pitchFamily="34" charset="0"/>
              </a:rPr>
              <a:t>La funzione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CONTA.PIÙ.SE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è strutturata in questo modo: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forma_Passaggio" descr="2">
            <a:extLst>
              <a:ext uri="{FF2B5EF4-FFF2-40B4-BE49-F238E27FC236}">
                <a16:creationId xmlns:a16="http://schemas.microsoft.com/office/drawing/2014/main" id="{0D24B378-ACE6-03F2-AD7D-DBDC914DCF29}"/>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59</xdr:row>
      <xdr:rowOff>19050</xdr:rowOff>
    </xdr:from>
    <xdr:to>
      <xdr:col>1</xdr:col>
      <xdr:colOff>4162425</xdr:colOff>
      <xdr:row>69</xdr:row>
      <xdr:rowOff>38100</xdr:rowOff>
    </xdr:to>
    <xdr:grpSp>
      <xdr:nvGrpSpPr>
        <xdr:cNvPr id="108" name="Gruppo 107">
          <a:extLst>
            <a:ext uri="{FF2B5EF4-FFF2-40B4-BE49-F238E27FC236}">
              <a16:creationId xmlns:a16="http://schemas.microsoft.com/office/drawing/2014/main" id="{4204391F-7026-4930-BAD1-FE737EB2BF7E}"/>
            </a:ext>
          </a:extLst>
        </xdr:cNvPr>
        <xdr:cNvGrpSpPr/>
      </xdr:nvGrpSpPr>
      <xdr:grpSpPr>
        <a:xfrm>
          <a:off x="1059180" y="11647170"/>
          <a:ext cx="3971925" cy="1878330"/>
          <a:chOff x="3048000" y="4524375"/>
          <a:chExt cx="3971925" cy="1924050"/>
        </a:xfrm>
      </xdr:grpSpPr>
      <xdr:sp macro="" textlink="">
        <xdr:nvSpPr>
          <xdr:cNvPr id="109" name="testo_Formula" descr="=CONTA.SE(C50:C61;C64)&#10;">
            <a:extLst>
              <a:ext uri="{FF2B5EF4-FFF2-40B4-BE49-F238E27FC236}">
                <a16:creationId xmlns:a16="http://schemas.microsoft.com/office/drawing/2014/main" id="{CC4241A7-5873-C6B4-3CED-8D5897EDB302}"/>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it" sz="2000">
                <a:solidFill>
                  <a:srgbClr val="000000"/>
                </a:solidFill>
                <a:effectLst/>
                <a:latin typeface="Courier New" panose="02070309020205020404" pitchFamily="49" charset="0"/>
                <a:ea typeface="Times New Roman" panose="02020603050405020304" pitchFamily="18" charset="0"/>
              </a:rPr>
              <a:t>=CONTA.SE(C50:C61;C64)</a:t>
            </a:r>
            <a:endParaRPr lang="en-US" sz="2000">
              <a:effectLst/>
              <a:latin typeface="Courier New" panose="02070309020205020404" pitchFamily="49" charset="0"/>
              <a:ea typeface="Times New Roman" panose="02020603050405020304" pitchFamily="18" charset="0"/>
            </a:endParaRPr>
          </a:p>
        </xdr:txBody>
      </xdr:sp>
      <xdr:grpSp>
        <xdr:nvGrpSpPr>
          <xdr:cNvPr id="110" name="Gruppo 109">
            <a:extLst>
              <a:ext uri="{FF2B5EF4-FFF2-40B4-BE49-F238E27FC236}">
                <a16:creationId xmlns:a16="http://schemas.microsoft.com/office/drawing/2014/main" id="{8412D685-4ACD-0D4F-51BC-F2790218219D}"/>
              </a:ext>
            </a:extLst>
          </xdr:cNvPr>
          <xdr:cNvGrpSpPr/>
        </xdr:nvGrpSpPr>
        <xdr:grpSpPr>
          <a:xfrm>
            <a:off x="4429125" y="4524375"/>
            <a:ext cx="1352550" cy="861227"/>
            <a:chOff x="4429125" y="4524375"/>
            <a:chExt cx="1352550" cy="861227"/>
          </a:xfrm>
        </xdr:grpSpPr>
        <xdr:sp macro="" textlink="">
          <xdr:nvSpPr>
            <xdr:cNvPr id="114" name="ParentesiGraffaFormulaSuperiore">
              <a:extLst>
                <a:ext uri="{FF2B5EF4-FFF2-40B4-BE49-F238E27FC236}">
                  <a16:creationId xmlns:a16="http://schemas.microsoft.com/office/drawing/2014/main" id="{A36954B8-60EB-F8F3-98B1-9AC7C7E3D27E}"/>
                </a:ext>
              </a:extLst>
            </xdr:cNvPr>
            <xdr:cNvSpPr/>
          </xdr:nvSpPr>
          <xdr:spPr>
            <a:xfrm rot="5400000">
              <a:off x="4855761"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5" name="testo_CalloutFormulaSuperiore" descr="Quale intervallo vuoi esaminare?&#10;">
              <a:extLst>
                <a:ext uri="{FF2B5EF4-FFF2-40B4-BE49-F238E27FC236}">
                  <a16:creationId xmlns:a16="http://schemas.microsoft.com/office/drawing/2014/main" id="{2BD319FA-C031-4E38-F9C7-A94A99532738}"/>
                </a:ext>
              </a:extLst>
            </xdr:cNvPr>
            <xdr:cNvSpPr txBox="1">
              <a:spLocks noChangeArrowheads="1"/>
            </xdr:cNvSpPr>
          </xdr:nvSpPr>
          <xdr:spPr bwMode="auto">
            <a:xfrm>
              <a:off x="4429125"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Quale intervallo vuoi esaminare?</a:t>
              </a:r>
            </a:p>
          </xdr:txBody>
        </xdr:sp>
      </xdr:grpSp>
      <xdr:grpSp>
        <xdr:nvGrpSpPr>
          <xdr:cNvPr id="111" name="Gruppo 110">
            <a:extLst>
              <a:ext uri="{FF2B5EF4-FFF2-40B4-BE49-F238E27FC236}">
                <a16:creationId xmlns:a16="http://schemas.microsoft.com/office/drawing/2014/main" id="{06038345-E045-F027-3E6A-7B11C7E6D035}"/>
              </a:ext>
            </a:extLst>
          </xdr:cNvPr>
          <xdr:cNvGrpSpPr/>
        </xdr:nvGrpSpPr>
        <xdr:grpSpPr>
          <a:xfrm>
            <a:off x="5267325" y="5610223"/>
            <a:ext cx="1571625" cy="838202"/>
            <a:chOff x="5267325" y="5610223"/>
            <a:chExt cx="1571625" cy="838202"/>
          </a:xfrm>
        </xdr:grpSpPr>
        <xdr:sp macro="" textlink="">
          <xdr:nvSpPr>
            <xdr:cNvPr id="112" name="ParentesiGraffaFormulaInferiore">
              <a:extLst>
                <a:ext uri="{FF2B5EF4-FFF2-40B4-BE49-F238E27FC236}">
                  <a16:creationId xmlns:a16="http://schemas.microsoft.com/office/drawing/2014/main" id="{AA71B7CA-0485-4979-6BD8-D52ADB60C3F5}"/>
                </a:ext>
              </a:extLst>
            </xdr:cNvPr>
            <xdr:cNvSpPr/>
          </xdr:nvSpPr>
          <xdr:spPr>
            <a:xfrm rot="16200000">
              <a:off x="579873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13" name="testo_CalloutFormulaInferiore" descr="Quale valore (testo o numero) vuoi cercare?&#10;">
              <a:extLst>
                <a:ext uri="{FF2B5EF4-FFF2-40B4-BE49-F238E27FC236}">
                  <a16:creationId xmlns:a16="http://schemas.microsoft.com/office/drawing/2014/main" id="{FE523F39-E179-6BA2-2D2B-3D8C3E3B12EE}"/>
                </a:ext>
              </a:extLst>
            </xdr:cNvPr>
            <xdr:cNvSpPr txBox="1">
              <a:spLocks noChangeArrowheads="1"/>
            </xdr:cNvSpPr>
          </xdr:nvSpPr>
          <xdr:spPr bwMode="auto">
            <a:xfrm>
              <a:off x="5267325" y="5962650"/>
              <a:ext cx="1571625"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Quale valore (testo o numero) vuoi cercare?</a:t>
              </a:r>
            </a:p>
          </xdr:txBody>
        </xdr:sp>
      </xdr:grpSp>
    </xdr:grpSp>
    <xdr:clientData/>
  </xdr:twoCellAnchor>
  <xdr:twoCellAnchor>
    <xdr:from>
      <xdr:col>0</xdr:col>
      <xdr:colOff>571501</xdr:colOff>
      <xdr:row>74</xdr:row>
      <xdr:rowOff>180957</xdr:rowOff>
    </xdr:from>
    <xdr:to>
      <xdr:col>1</xdr:col>
      <xdr:colOff>5199622</xdr:colOff>
      <xdr:row>85</xdr:row>
      <xdr:rowOff>21119</xdr:rowOff>
    </xdr:to>
    <xdr:grpSp>
      <xdr:nvGrpSpPr>
        <xdr:cNvPr id="116" name="Gruppo 115">
          <a:extLst>
            <a:ext uri="{FF2B5EF4-FFF2-40B4-BE49-F238E27FC236}">
              <a16:creationId xmlns:a16="http://schemas.microsoft.com/office/drawing/2014/main" id="{72DBA59D-5C8B-48F9-AFF6-B3CF3808FF75}"/>
            </a:ext>
          </a:extLst>
        </xdr:cNvPr>
        <xdr:cNvGrpSpPr/>
      </xdr:nvGrpSpPr>
      <xdr:grpSpPr>
        <a:xfrm>
          <a:off x="571501" y="14582757"/>
          <a:ext cx="5496801" cy="1851842"/>
          <a:chOff x="590806" y="14144607"/>
          <a:chExt cx="5446867" cy="1964237"/>
        </a:xfrm>
      </xdr:grpSpPr>
      <xdr:sp macro="" textlink="">
        <xdr:nvSpPr>
          <xdr:cNvPr id="117" name="ParentesiGraffaFormulaInferiore">
            <a:extLst>
              <a:ext uri="{FF2B5EF4-FFF2-40B4-BE49-F238E27FC236}">
                <a16:creationId xmlns:a16="http://schemas.microsoft.com/office/drawing/2014/main" id="{1BB6A15E-B89C-ADFE-327A-F30B7C5CD6E7}"/>
              </a:ext>
            </a:extLst>
          </xdr:cNvPr>
          <xdr:cNvSpPr/>
        </xdr:nvSpPr>
        <xdr:spPr>
          <a:xfrm rot="16200000">
            <a:off x="5345024"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18" name="ParentesiGraffaFormulaInferiore">
            <a:extLst>
              <a:ext uri="{FF2B5EF4-FFF2-40B4-BE49-F238E27FC236}">
                <a16:creationId xmlns:a16="http://schemas.microsoft.com/office/drawing/2014/main" id="{5C92E23C-9FC4-F64E-F76F-9D1DE5CE3231}"/>
              </a:ext>
            </a:extLst>
          </xdr:cNvPr>
          <xdr:cNvSpPr/>
        </xdr:nvSpPr>
        <xdr:spPr>
          <a:xfrm rot="16200000">
            <a:off x="3632102"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19" name="ParentesiGraffaFormulaSuperiore">
            <a:extLst>
              <a:ext uri="{FF2B5EF4-FFF2-40B4-BE49-F238E27FC236}">
                <a16:creationId xmlns:a16="http://schemas.microsoft.com/office/drawing/2014/main" id="{3DB763B3-99BB-B1F6-2CA9-A6ABA3913543}"/>
              </a:ext>
            </a:extLst>
          </xdr:cNvPr>
          <xdr:cNvSpPr/>
        </xdr:nvSpPr>
        <xdr:spPr>
          <a:xfrm rot="5400000">
            <a:off x="4470255" y="14270310"/>
            <a:ext cx="495146" cy="99315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20" name="ParentesiGraffaFormulaSuperiore">
            <a:extLst>
              <a:ext uri="{FF2B5EF4-FFF2-40B4-BE49-F238E27FC236}">
                <a16:creationId xmlns:a16="http://schemas.microsoft.com/office/drawing/2014/main" id="{73D3F23B-28D7-2C01-3E17-99188AD363B3}"/>
              </a:ext>
            </a:extLst>
          </xdr:cNvPr>
          <xdr:cNvSpPr/>
        </xdr:nvSpPr>
        <xdr:spPr>
          <a:xfrm rot="5400000">
            <a:off x="2786998" y="14283001"/>
            <a:ext cx="495146" cy="96776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21" name="testo_Formula" descr="=CONTA.PIÙ.SE(F50:F61;F64;G50:G61;G64)&#10;">
            <a:extLst>
              <a:ext uri="{FF2B5EF4-FFF2-40B4-BE49-F238E27FC236}">
                <a16:creationId xmlns:a16="http://schemas.microsoft.com/office/drawing/2014/main" id="{AB45B471-1242-97EB-5A7A-9CE10E363081}"/>
              </a:ext>
            </a:extLst>
          </xdr:cNvPr>
          <xdr:cNvSpPr txBox="1"/>
        </xdr:nvSpPr>
        <xdr:spPr>
          <a:xfrm>
            <a:off x="590806" y="14982175"/>
            <a:ext cx="5381567" cy="52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it" sz="1900" spc="-30" baseline="0">
                <a:solidFill>
                  <a:srgbClr val="000000"/>
                </a:solidFill>
                <a:effectLst/>
                <a:latin typeface="Courier New" panose="02070309020205020404" pitchFamily="49" charset="0"/>
                <a:ea typeface="Times New Roman" panose="02020603050405020304" pitchFamily="18" charset="0"/>
              </a:rPr>
              <a:t>=CONTA.PIÙ.SE(F50:F61;F64;G50:G61;G64)</a:t>
            </a:r>
            <a:endParaRPr lang="en-US" sz="1900" spc="-30" baseline="0">
              <a:effectLst/>
              <a:latin typeface="Courier New" panose="02070309020205020404" pitchFamily="49" charset="0"/>
              <a:ea typeface="Times New Roman" panose="02020603050405020304" pitchFamily="18" charset="0"/>
            </a:endParaRPr>
          </a:p>
        </xdr:txBody>
      </xdr:sp>
      <xdr:sp macro="" textlink="">
        <xdr:nvSpPr>
          <xdr:cNvPr id="122" name="testo_CalloutFormulaSuperiore" descr="Questo è il primo intervallo da contare&#10;&#10;&#10;">
            <a:extLst>
              <a:ext uri="{FF2B5EF4-FFF2-40B4-BE49-F238E27FC236}">
                <a16:creationId xmlns:a16="http://schemas.microsoft.com/office/drawing/2014/main" id="{227F77C7-B215-3E01-E113-0295B2EDBF83}"/>
              </a:ext>
            </a:extLst>
          </xdr:cNvPr>
          <xdr:cNvSpPr txBox="1">
            <a:spLocks noChangeArrowheads="1"/>
          </xdr:cNvSpPr>
        </xdr:nvSpPr>
        <xdr:spPr bwMode="auto">
          <a:xfrm>
            <a:off x="2332638" y="14144607"/>
            <a:ext cx="142267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Questo è il primo intervallo da contare</a:t>
            </a:r>
          </a:p>
        </xdr:txBody>
      </xdr:sp>
      <xdr:sp macro="" textlink="">
        <xdr:nvSpPr>
          <xdr:cNvPr id="123" name="testo_CalloutFormulaSuperiore" descr="Questo è il secondo intervallo da contare&#10;">
            <a:extLst>
              <a:ext uri="{FF2B5EF4-FFF2-40B4-BE49-F238E27FC236}">
                <a16:creationId xmlns:a16="http://schemas.microsoft.com/office/drawing/2014/main" id="{A1D39687-EFEE-212C-7CC2-753DD5F387C3}"/>
              </a:ext>
            </a:extLst>
          </xdr:cNvPr>
          <xdr:cNvSpPr txBox="1">
            <a:spLocks noChangeArrowheads="1"/>
          </xdr:cNvSpPr>
        </xdr:nvSpPr>
        <xdr:spPr bwMode="auto">
          <a:xfrm>
            <a:off x="4057673" y="14144607"/>
            <a:ext cx="1374645"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it" sz="1100">
                <a:effectLst/>
                <a:latin typeface="Calibri" panose="020F0502020204030204" pitchFamily="34" charset="0"/>
                <a:ea typeface="+mn-ea"/>
                <a:cs typeface="+mn-cs"/>
              </a:rPr>
              <a:t>Questo è il secondo intervallo da contare</a:t>
            </a:r>
            <a:endParaRPr lang="en-US">
              <a:effectLst/>
              <a:latin typeface="Calibri" panose="020F0502020204030204" pitchFamily="34" charset="0"/>
            </a:endParaRPr>
          </a:p>
        </xdr:txBody>
      </xdr:sp>
      <xdr:sp macro="" textlink="">
        <xdr:nvSpPr>
          <xdr:cNvPr id="124" name="testo_CalloutFormulaInferiore" descr="Questo è il criterio per la prima corrispondenza&#10;&#10;">
            <a:extLst>
              <a:ext uri="{FF2B5EF4-FFF2-40B4-BE49-F238E27FC236}">
                <a16:creationId xmlns:a16="http://schemas.microsoft.com/office/drawing/2014/main" id="{82447564-57DB-B024-8366-99D648BD0DC4}"/>
              </a:ext>
            </a:extLst>
          </xdr:cNvPr>
          <xdr:cNvSpPr txBox="1">
            <a:spLocks noChangeArrowheads="1"/>
          </xdr:cNvSpPr>
        </xdr:nvSpPr>
        <xdr:spPr bwMode="auto">
          <a:xfrm>
            <a:off x="2722675" y="15615070"/>
            <a:ext cx="15537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it" sz="1100">
                <a:effectLst/>
                <a:latin typeface="Calibri" panose="020F0502020204030204" pitchFamily="34" charset="0"/>
                <a:ea typeface="+mn-ea"/>
                <a:cs typeface="+mn-cs"/>
              </a:rPr>
              <a:t>Questo è il criterio per la prima corrispondenza</a:t>
            </a:r>
            <a:endParaRPr lang="en-US">
              <a:effectLst/>
              <a:latin typeface="Calibri" panose="020F0502020204030204" pitchFamily="34" charset="0"/>
            </a:endParaRPr>
          </a:p>
        </xdr:txBody>
      </xdr:sp>
      <xdr:sp macro="" textlink="">
        <xdr:nvSpPr>
          <xdr:cNvPr id="125" name="testo_CalloutFormulaInferiore" descr="Questo è il criterio per la seconda corrispondenza&#10;">
            <a:extLst>
              <a:ext uri="{FF2B5EF4-FFF2-40B4-BE49-F238E27FC236}">
                <a16:creationId xmlns:a16="http://schemas.microsoft.com/office/drawing/2014/main" id="{0D965BA1-B8F6-C9B3-4968-05CB38D0F923}"/>
              </a:ext>
            </a:extLst>
          </xdr:cNvPr>
          <xdr:cNvSpPr txBox="1">
            <a:spLocks noChangeArrowheads="1"/>
          </xdr:cNvSpPr>
        </xdr:nvSpPr>
        <xdr:spPr bwMode="auto">
          <a:xfrm>
            <a:off x="4418540" y="15615070"/>
            <a:ext cx="1619133"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Questo è il criterio</a:t>
            </a:r>
            <a:r>
              <a:rPr lang="it" sz="1100" baseline="0">
                <a:effectLst/>
                <a:latin typeface="Calibri" panose="020F0502020204030204" pitchFamily="34" charset="0"/>
                <a:ea typeface="Calibri" panose="020F0502020204030204" pitchFamily="34" charset="0"/>
                <a:cs typeface="Times New Roman" panose="02020603050405020304" pitchFamily="18" charset="0"/>
              </a:rPr>
              <a:t> per la seconda corrispondenza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619125</xdr:colOff>
      <xdr:row>112</xdr:row>
      <xdr:rowOff>66675</xdr:rowOff>
    </xdr:from>
    <xdr:to>
      <xdr:col>1</xdr:col>
      <xdr:colOff>2494467</xdr:colOff>
      <xdr:row>115</xdr:row>
      <xdr:rowOff>26099</xdr:rowOff>
    </xdr:to>
    <xdr:sp macro="" textlink="">
      <xdr:nvSpPr>
        <xdr:cNvPr id="127" name="Pulsante Altri dettagli" descr="Altri dettagli">
          <a:hlinkClick xmlns:r="http://schemas.openxmlformats.org/officeDocument/2006/relationships" r:id="rId19"/>
          <a:extLst>
            <a:ext uri="{FF2B5EF4-FFF2-40B4-BE49-F238E27FC236}">
              <a16:creationId xmlns:a16="http://schemas.microsoft.com/office/drawing/2014/main" id="{645A97E7-34F1-4600-B427-3EE13AEC83F9}"/>
            </a:ext>
          </a:extLst>
        </xdr:cNvPr>
        <xdr:cNvSpPr/>
      </xdr:nvSpPr>
      <xdr:spPr>
        <a:xfrm>
          <a:off x="619125" y="21516975"/>
          <a:ext cx="2744022" cy="50806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it" sz="1200">
              <a:solidFill>
                <a:srgbClr val="0B744D"/>
              </a:solidFill>
              <a:latin typeface="Segoe UI" pitchFamily="34" charset="0"/>
              <a:ea typeface="Segoe UI" pitchFamily="34" charset="0"/>
              <a:cs typeface="Segoe UI" pitchFamily="34" charset="0"/>
            </a:rPr>
            <a:t>Altri dettagli</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85725</xdr:colOff>
      <xdr:row>19</xdr:row>
      <xdr:rowOff>2128</xdr:rowOff>
    </xdr:to>
    <xdr:grpSp>
      <xdr:nvGrpSpPr>
        <xdr:cNvPr id="2" name="GUARDA QUI" descr="GUARDA QUI&#10;&#10;">
          <a:extLst>
            <a:ext uri="{FF2B5EF4-FFF2-40B4-BE49-F238E27FC236}">
              <a16:creationId xmlns:a16="http://schemas.microsoft.com/office/drawing/2014/main" id="{28C6B717-2749-435D-A7B8-F5A6D9BE822F}"/>
            </a:ext>
          </a:extLst>
        </xdr:cNvPr>
        <xdr:cNvGrpSpPr/>
      </xdr:nvGrpSpPr>
      <xdr:grpSpPr>
        <a:xfrm>
          <a:off x="7157085" y="2478405"/>
          <a:ext cx="2522220" cy="1646143"/>
          <a:chOff x="7830674" y="7686975"/>
          <a:chExt cx="2476379" cy="1716628"/>
        </a:xfrm>
      </xdr:grpSpPr>
      <xdr:grpSp>
        <xdr:nvGrpSpPr>
          <xdr:cNvPr id="3" name="Linee parentesi quadre">
            <a:extLst>
              <a:ext uri="{FF2B5EF4-FFF2-40B4-BE49-F238E27FC236}">
                <a16:creationId xmlns:a16="http://schemas.microsoft.com/office/drawing/2014/main" id="{96E87670-A1ED-9363-C3EF-0ED35E6844C3}"/>
              </a:ext>
            </a:extLst>
          </xdr:cNvPr>
          <xdr:cNvGrpSpPr/>
        </xdr:nvGrpSpPr>
        <xdr:grpSpPr>
          <a:xfrm rot="599914">
            <a:off x="8268759" y="7686975"/>
            <a:ext cx="699683" cy="317588"/>
            <a:chOff x="10431582" y="494305"/>
            <a:chExt cx="650892" cy="358953"/>
          </a:xfrm>
        </xdr:grpSpPr>
        <xdr:sp macro="" textlink="">
          <xdr:nvSpPr>
            <xdr:cNvPr id="6" name="Altra linea parentesi quadra" descr="Linea parentesi quadra">
              <a:extLst>
                <a:ext uri="{FF2B5EF4-FFF2-40B4-BE49-F238E27FC236}">
                  <a16:creationId xmlns:a16="http://schemas.microsoft.com/office/drawing/2014/main" id="{0415DD8D-FFBA-6F42-422B-EAA4F713FC00}"/>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 name="Linea parentesi quadra" descr="Linea parentesi quadra&#10;">
              <a:extLst>
                <a:ext uri="{FF2B5EF4-FFF2-40B4-BE49-F238E27FC236}">
                  <a16:creationId xmlns:a16="http://schemas.microsoft.com/office/drawing/2014/main" id="{AD7AA6C5-B950-5127-374C-44D48B2CB7BB}"/>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 name="Stelle" descr="Stelle">
            <a:extLst>
              <a:ext uri="{FF2B5EF4-FFF2-40B4-BE49-F238E27FC236}">
                <a16:creationId xmlns:a16="http://schemas.microsoft.com/office/drawing/2014/main" id="{AE6B7420-25FE-E9E5-66D4-F37B091BCE7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30674" y="8038700"/>
            <a:ext cx="388098" cy="337815"/>
          </a:xfrm>
          <a:prstGeom prst="rect">
            <a:avLst/>
          </a:prstGeom>
        </xdr:spPr>
      </xdr:pic>
      <xdr:sp macro="" textlink="">
        <xdr:nvSpPr>
          <xdr:cNvPr id="5" name="Istruzioni" descr="CHECK THIS OUT&#10;You should end up with =VLOOKUP(C10,C5:D8,2,FALSE)&#10;">
            <a:extLst>
              <a:ext uri="{FF2B5EF4-FFF2-40B4-BE49-F238E27FC236}">
                <a16:creationId xmlns:a16="http://schemas.microsoft.com/office/drawing/2014/main" id="{7BE8D108-B09A-6B82-D15D-4649F123ACD7}"/>
              </a:ext>
            </a:extLst>
          </xdr:cNvPr>
          <xdr:cNvSpPr txBox="1"/>
        </xdr:nvSpPr>
        <xdr:spPr>
          <a:xfrm>
            <a:off x="8132529" y="7993902"/>
            <a:ext cx="2174524"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GUARDA QUI</a:t>
            </a:r>
          </a:p>
          <a:p>
            <a:pPr lvl="0" rtl="0">
              <a:defRPr/>
            </a:pPr>
            <a:r>
              <a:rPr lang="it" sz="1100" kern="0">
                <a:solidFill>
                  <a:schemeClr val="bg2">
                    <a:lumMod val="25000"/>
                  </a:schemeClr>
                </a:solidFill>
                <a:latin typeface="+mn-lt"/>
                <a:ea typeface="Segoe UI" pitchFamily="34" charset="0"/>
                <a:cs typeface="Segoe UI Light" panose="020B0502040204020203" pitchFamily="34" charset="0"/>
              </a:rPr>
              <a:t>Dovresti ottenere </a:t>
            </a:r>
            <a:r>
              <a:rPr lang="it" sz="1100" b="1" kern="0">
                <a:solidFill>
                  <a:schemeClr val="bg2">
                    <a:lumMod val="25000"/>
                  </a:schemeClr>
                </a:solidFill>
                <a:latin typeface="+mn-lt"/>
                <a:ea typeface="Segoe UI" pitchFamily="34" charset="0"/>
                <a:cs typeface="Segoe UI Light" panose="020B0502040204020203" pitchFamily="34" charset="0"/>
              </a:rPr>
              <a:t>=CERCA.VERT(C10;C5:D8;2;FALSO)</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0</xdr:row>
      <xdr:rowOff>352425</xdr:rowOff>
    </xdr:from>
    <xdr:to>
      <xdr:col>1</xdr:col>
      <xdr:colOff>5218938</xdr:colOff>
      <xdr:row>34</xdr:row>
      <xdr:rowOff>66675</xdr:rowOff>
    </xdr:to>
    <xdr:sp macro="" textlink="">
      <xdr:nvSpPr>
        <xdr:cNvPr id="22" name="testo_SfondoPresentazione" descr="Sfondo">
          <a:extLst>
            <a:ext uri="{FF2B5EF4-FFF2-40B4-BE49-F238E27FC236}">
              <a16:creationId xmlns:a16="http://schemas.microsoft.com/office/drawing/2014/main" id="{1F7B90F0-3BA0-4443-8DC3-533C32F18BE6}"/>
            </a:ext>
          </a:extLst>
        </xdr:cNvPr>
        <xdr:cNvSpPr/>
      </xdr:nvSpPr>
      <xdr:spPr>
        <a:xfrm>
          <a:off x="352425" y="352425"/>
          <a:ext cx="5758053" cy="657987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23" name="testo_TitoloPresentazione" descr="Creazione guidata Funzione">
          <a:extLst>
            <a:ext uri="{FF2B5EF4-FFF2-40B4-BE49-F238E27FC236}">
              <a16:creationId xmlns:a16="http://schemas.microsoft.com/office/drawing/2014/main" id="{5D6B06A7-437A-41B1-ADD6-D22EFFDC37CB}"/>
            </a:ext>
          </a:extLst>
        </xdr:cNvPr>
        <xdr:cNvSpPr txBox="1"/>
      </xdr:nvSpPr>
      <xdr:spPr>
        <a:xfrm>
          <a:off x="567653" y="490010"/>
          <a:ext cx="5190246" cy="47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Creazione guidata Funzione</a:t>
          </a:r>
        </a:p>
      </xdr:txBody>
    </xdr:sp>
    <xdr:clientData/>
  </xdr:twoCellAnchor>
  <xdr:twoCellAnchor>
    <xdr:from>
      <xdr:col>0</xdr:col>
      <xdr:colOff>567653</xdr:colOff>
      <xdr:row>2</xdr:row>
      <xdr:rowOff>105836</xdr:rowOff>
    </xdr:from>
    <xdr:to>
      <xdr:col>1</xdr:col>
      <xdr:colOff>4863004</xdr:colOff>
      <xdr:row>2</xdr:row>
      <xdr:rowOff>105836</xdr:rowOff>
    </xdr:to>
    <xdr:cxnSp macro="">
      <xdr:nvCxnSpPr>
        <xdr:cNvPr id="24" name="testo_LineaPresentazione1" descr="Linea decorativa">
          <a:extLst>
            <a:ext uri="{FF2B5EF4-FFF2-40B4-BE49-F238E27FC236}">
              <a16:creationId xmlns:a16="http://schemas.microsoft.com/office/drawing/2014/main" id="{B6E3D0B6-6776-44D9-9F75-F66ED5F928CC}"/>
            </a:ext>
          </a:extLst>
        </xdr:cNvPr>
        <xdr:cNvCxnSpPr>
          <a:cxnSpLocks/>
        </xdr:cNvCxnSpPr>
      </xdr:nvCxnSpPr>
      <xdr:spPr>
        <a:xfrm>
          <a:off x="567653" y="1050716"/>
          <a:ext cx="518689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30</xdr:row>
      <xdr:rowOff>136956</xdr:rowOff>
    </xdr:from>
    <xdr:to>
      <xdr:col>1</xdr:col>
      <xdr:colOff>4863004</xdr:colOff>
      <xdr:row>30</xdr:row>
      <xdr:rowOff>136956</xdr:rowOff>
    </xdr:to>
    <xdr:cxnSp macro="">
      <xdr:nvCxnSpPr>
        <xdr:cNvPr id="25" name="testo_LineaPresentazione2" descr="Linea decorativa">
          <a:extLst>
            <a:ext uri="{FF2B5EF4-FFF2-40B4-BE49-F238E27FC236}">
              <a16:creationId xmlns:a16="http://schemas.microsoft.com/office/drawing/2014/main" id="{3418564A-77FD-4B61-91CF-ADF202A31EC7}"/>
            </a:ext>
          </a:extLst>
        </xdr:cNvPr>
        <xdr:cNvCxnSpPr>
          <a:cxnSpLocks/>
        </xdr:cNvCxnSpPr>
      </xdr:nvCxnSpPr>
      <xdr:spPr>
        <a:xfrm>
          <a:off x="567653" y="6271056"/>
          <a:ext cx="518689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2</xdr:row>
      <xdr:rowOff>137395</xdr:rowOff>
    </xdr:from>
    <xdr:to>
      <xdr:col>1</xdr:col>
      <xdr:colOff>4863194</xdr:colOff>
      <xdr:row>5</xdr:row>
      <xdr:rowOff>43796</xdr:rowOff>
    </xdr:to>
    <xdr:sp macro="" textlink="">
      <xdr:nvSpPr>
        <xdr:cNvPr id="26" name="testo_IntroPresentazione" descr="Se conosci il nome della formula che vuoi usare, ma non sai con certezza come costruirla, puoi usare la Creazione guidata Funzione.">
          <a:extLst>
            <a:ext uri="{FF2B5EF4-FFF2-40B4-BE49-F238E27FC236}">
              <a16:creationId xmlns:a16="http://schemas.microsoft.com/office/drawing/2014/main" id="{BE6E2702-E6F0-4691-BC7E-FAAA63FAC4AE}"/>
            </a:ext>
          </a:extLst>
        </xdr:cNvPr>
        <xdr:cNvSpPr txBox="1"/>
      </xdr:nvSpPr>
      <xdr:spPr>
        <a:xfrm>
          <a:off x="564488" y="1082275"/>
          <a:ext cx="5190246"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Se conosci il nome della formula che vuoi usare, ma non sai con certezza come costruirla, puoi usare la Creazione guidata Funzione.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5</xdr:row>
      <xdr:rowOff>57141</xdr:rowOff>
    </xdr:from>
    <xdr:to>
      <xdr:col>1</xdr:col>
      <xdr:colOff>4943475</xdr:colOff>
      <xdr:row>10</xdr:row>
      <xdr:rowOff>19052</xdr:rowOff>
    </xdr:to>
    <xdr:grpSp>
      <xdr:nvGrpSpPr>
        <xdr:cNvPr id="27" name="gruppo_Passaggio">
          <a:extLst>
            <a:ext uri="{FF2B5EF4-FFF2-40B4-BE49-F238E27FC236}">
              <a16:creationId xmlns:a16="http://schemas.microsoft.com/office/drawing/2014/main" id="{A69FAB8B-CA46-4105-BBEE-297754F39E9B}"/>
            </a:ext>
          </a:extLst>
        </xdr:cNvPr>
        <xdr:cNvGrpSpPr/>
      </xdr:nvGrpSpPr>
      <xdr:grpSpPr>
        <a:xfrm>
          <a:off x="576262" y="1573521"/>
          <a:ext cx="5258753" cy="914411"/>
          <a:chOff x="647700" y="7419975"/>
          <a:chExt cx="5326256" cy="893480"/>
        </a:xfrm>
      </xdr:grpSpPr>
      <xdr:sp macro="" textlink="">
        <xdr:nvSpPr>
          <xdr:cNvPr id="28" name="testo_Passaggio" descr="Seleziona la cella D16 e passa a Formule &gt; Inserisci funzione, digita CERCA.VERT nella casella Cerca una funzione, quindi scegli Vai. Quando viene evidenziato CERCA.VERT, fai clic su OK nella parte inferiore. Quando selezioni una funzione nell'elenco, Excel ne visualizza la sintassi.&#10;">
            <a:extLst>
              <a:ext uri="{FF2B5EF4-FFF2-40B4-BE49-F238E27FC236}">
                <a16:creationId xmlns:a16="http://schemas.microsoft.com/office/drawing/2014/main" id="{8495D6E1-5D44-3A39-FD5D-B01DAC20A023}"/>
              </a:ext>
            </a:extLst>
          </xdr:cNvPr>
          <xdr:cNvSpPr txBox="1"/>
        </xdr:nvSpPr>
        <xdr:spPr>
          <a:xfrm>
            <a:off x="1079356" y="7459922"/>
            <a:ext cx="4894600" cy="853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Seleziona la cella D10 e passa a </a:t>
            </a:r>
            <a:r>
              <a:rPr lang="it"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Formule</a:t>
            </a:r>
            <a:r>
              <a:rPr lang="it"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&gt; </a:t>
            </a:r>
            <a:r>
              <a:rPr lang="it"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Inserisci funzione </a:t>
            </a:r>
            <a:r>
              <a:rPr lang="it"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&gt; digita </a:t>
            </a:r>
            <a:r>
              <a:rPr lang="it"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CERCA.VERT </a:t>
            </a:r>
            <a:r>
              <a:rPr lang="it"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nella casella </a:t>
            </a:r>
            <a:r>
              <a:rPr lang="it"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Cerca una funzione</a:t>
            </a:r>
            <a:r>
              <a:rPr lang="it" sz="1100" b="1" i="0" u="none" strike="noStrike"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r>
              <a:rPr lang="it" sz="1100" b="0" i="0" u="none" strike="noStrike"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e</a:t>
            </a:r>
            <a:r>
              <a:rPr lang="it"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scegli </a:t>
            </a:r>
            <a:r>
              <a:rPr lang="it"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Vai</a:t>
            </a:r>
            <a:r>
              <a:rPr lang="it"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Quando viene evidenziato </a:t>
            </a:r>
            <a:r>
              <a:rPr lang="it"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CERCA.VERT</a:t>
            </a:r>
            <a:r>
              <a:rPr lang="it"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fai clic su </a:t>
            </a:r>
            <a:r>
              <a:rPr lang="it"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OK</a:t>
            </a:r>
            <a:r>
              <a:rPr lang="it"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nella parte inferiore.</a:t>
            </a:r>
            <a:r>
              <a:rPr lang="it" sz="1100">
                <a:solidFill>
                  <a:schemeClr val="tx1">
                    <a:lumMod val="75000"/>
                    <a:lumOff val="25000"/>
                  </a:schemeClr>
                </a:solidFill>
                <a:latin typeface="Segoe UI" panose="020B0502040204020203" pitchFamily="34" charset="0"/>
                <a:cs typeface="Segoe UI" panose="020B0502040204020203" pitchFamily="34" charset="0"/>
              </a:rPr>
              <a:t> Quando selezioni una funzione nell'elenco</a:t>
            </a:r>
            <a:r>
              <a:rPr lang="it" sz="1100" baseline="0">
                <a:solidFill>
                  <a:schemeClr val="tx1">
                    <a:lumMod val="75000"/>
                    <a:lumOff val="25000"/>
                  </a:schemeClr>
                </a:solidFill>
                <a:latin typeface="Segoe UI" panose="020B0502040204020203" pitchFamily="34" charset="0"/>
                <a:cs typeface="Segoe UI" panose="020B0502040204020203" pitchFamily="34" charset="0"/>
              </a:rPr>
              <a:t>, Excel ne visualizza la sintassi.</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9" name="forma_Passaggio" descr="1">
            <a:extLst>
              <a:ext uri="{FF2B5EF4-FFF2-40B4-BE49-F238E27FC236}">
                <a16:creationId xmlns:a16="http://schemas.microsoft.com/office/drawing/2014/main" id="{EA7883F1-E9A5-5D0A-10BD-C8DEC0651E29}"/>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10</xdr:row>
      <xdr:rowOff>80962</xdr:rowOff>
    </xdr:from>
    <xdr:to>
      <xdr:col>1</xdr:col>
      <xdr:colOff>4905374</xdr:colOff>
      <xdr:row>15</xdr:row>
      <xdr:rowOff>9523</xdr:rowOff>
    </xdr:to>
    <xdr:grpSp>
      <xdr:nvGrpSpPr>
        <xdr:cNvPr id="30" name="gruppo_Passaggio">
          <a:extLst>
            <a:ext uri="{FF2B5EF4-FFF2-40B4-BE49-F238E27FC236}">
              <a16:creationId xmlns:a16="http://schemas.microsoft.com/office/drawing/2014/main" id="{93D11AFA-3355-4175-B5C5-00181E55FAB8}"/>
            </a:ext>
          </a:extLst>
        </xdr:cNvPr>
        <xdr:cNvGrpSpPr/>
      </xdr:nvGrpSpPr>
      <xdr:grpSpPr>
        <a:xfrm>
          <a:off x="576262" y="2549842"/>
          <a:ext cx="5220652" cy="850581"/>
          <a:chOff x="609600" y="7810500"/>
          <a:chExt cx="5186234" cy="876582"/>
        </a:xfrm>
      </xdr:grpSpPr>
      <xdr:sp macro="" textlink="">
        <xdr:nvSpPr>
          <xdr:cNvPr id="31" name="testo_Passaggio" descr="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10;&#10;">
            <a:extLst>
              <a:ext uri="{FF2B5EF4-FFF2-40B4-BE49-F238E27FC236}">
                <a16:creationId xmlns:a16="http://schemas.microsoft.com/office/drawing/2014/main" id="{6A4BFC9B-94E6-E266-258D-6DD54EC2E70F}"/>
              </a:ext>
            </a:extLst>
          </xdr:cNvPr>
          <xdr:cNvSpPr txBox="1"/>
        </xdr:nvSpPr>
        <xdr:spPr>
          <a:xfrm>
            <a:off x="1017295" y="7852458"/>
            <a:ext cx="4778539" cy="834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Immetti quindi gli argomenti della funzione nelle caselle di testo corrispondenti. Ogni volta che ne immetti uno, Excel lo valuta e mostra il relativo risultato, con il risultato finale nella parte inferiore. Al termine scegli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immette automaticamente la formula.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2" name="forma_Passaggio" descr="2">
            <a:extLst>
              <a:ext uri="{FF2B5EF4-FFF2-40B4-BE49-F238E27FC236}">
                <a16:creationId xmlns:a16="http://schemas.microsoft.com/office/drawing/2014/main" id="{E21BC971-0FF9-14B8-7303-8ABCE2ECFD85}"/>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1</xdr:col>
      <xdr:colOff>228600</xdr:colOff>
      <xdr:row>15</xdr:row>
      <xdr:rowOff>125113</xdr:rowOff>
    </xdr:from>
    <xdr:to>
      <xdr:col>1</xdr:col>
      <xdr:colOff>4857750</xdr:colOff>
      <xdr:row>29</xdr:row>
      <xdr:rowOff>9979</xdr:rowOff>
    </xdr:to>
    <xdr:pic>
      <xdr:nvPicPr>
        <xdr:cNvPr id="35" name="Immagine 34" descr="Finestra di dialogo Argomenti funzione per CERCA.VERT">
          <a:extLst>
            <a:ext uri="{FF2B5EF4-FFF2-40B4-BE49-F238E27FC236}">
              <a16:creationId xmlns:a16="http://schemas.microsoft.com/office/drawing/2014/main" id="{31EE2062-F6E2-41CC-89DF-38AF9795DD2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120140" y="3516013"/>
          <a:ext cx="4629150" cy="2445186"/>
        </a:xfrm>
        <a:prstGeom prst="rect">
          <a:avLst/>
        </a:prstGeom>
      </xdr:spPr>
    </xdr:pic>
    <xdr:clientData/>
  </xdr:twoCellAnchor>
  <xdr:twoCellAnchor>
    <xdr:from>
      <xdr:col>1</xdr:col>
      <xdr:colOff>1544364</xdr:colOff>
      <xdr:row>16</xdr:row>
      <xdr:rowOff>66379</xdr:rowOff>
    </xdr:from>
    <xdr:to>
      <xdr:col>6</xdr:col>
      <xdr:colOff>571500</xdr:colOff>
      <xdr:row>35</xdr:row>
      <xdr:rowOff>163387</xdr:rowOff>
    </xdr:to>
    <xdr:grpSp>
      <xdr:nvGrpSpPr>
        <xdr:cNvPr id="36" name="Gruppo 35">
          <a:extLst>
            <a:ext uri="{FF2B5EF4-FFF2-40B4-BE49-F238E27FC236}">
              <a16:creationId xmlns:a16="http://schemas.microsoft.com/office/drawing/2014/main" id="{B4760292-A777-417F-A250-3C6B3E9CC6F0}"/>
            </a:ext>
          </a:extLst>
        </xdr:cNvPr>
        <xdr:cNvGrpSpPr/>
      </xdr:nvGrpSpPr>
      <xdr:grpSpPr>
        <a:xfrm>
          <a:off x="2435904" y="3640159"/>
          <a:ext cx="7729176" cy="3571728"/>
          <a:chOff x="2411139" y="6952954"/>
          <a:chExt cx="7523436" cy="3716508"/>
        </a:xfrm>
      </xdr:grpSpPr>
      <xdr:grpSp>
        <xdr:nvGrpSpPr>
          <xdr:cNvPr id="37" name="Gruppo 36">
            <a:extLst>
              <a:ext uri="{FF2B5EF4-FFF2-40B4-BE49-F238E27FC236}">
                <a16:creationId xmlns:a16="http://schemas.microsoft.com/office/drawing/2014/main" id="{05A679C1-EFFA-0539-2639-21F8A5265B15}"/>
              </a:ext>
            </a:extLst>
          </xdr:cNvPr>
          <xdr:cNvGrpSpPr/>
        </xdr:nvGrpSpPr>
        <xdr:grpSpPr>
          <a:xfrm>
            <a:off x="2733674" y="6952954"/>
            <a:ext cx="6924676" cy="1721004"/>
            <a:chOff x="2895600" y="6567190"/>
            <a:chExt cx="6924676" cy="1721004"/>
          </a:xfrm>
        </xdr:grpSpPr>
        <xdr:grpSp>
          <xdr:nvGrpSpPr>
            <xdr:cNvPr id="42" name="INFORMAZIONI UTILI" descr="INFORMAZIONI UTILI&#10;&#10;">
              <a:extLst>
                <a:ext uri="{FF2B5EF4-FFF2-40B4-BE49-F238E27FC236}">
                  <a16:creationId xmlns:a16="http://schemas.microsoft.com/office/drawing/2014/main" id="{127D30FE-79B6-8FE4-CC5D-00328C2CEC75}"/>
                </a:ext>
              </a:extLst>
            </xdr:cNvPr>
            <xdr:cNvGrpSpPr/>
          </xdr:nvGrpSpPr>
          <xdr:grpSpPr>
            <a:xfrm>
              <a:off x="6391276" y="6567190"/>
              <a:ext cx="3429000" cy="1721004"/>
              <a:chOff x="6778625" y="15564811"/>
              <a:chExt cx="3538099" cy="1653047"/>
            </a:xfrm>
          </xdr:grpSpPr>
          <xdr:pic>
            <xdr:nvPicPr>
              <xdr:cNvPr id="44" name="Elemento grafico 147" descr="Occhiali">
                <a:extLst>
                  <a:ext uri="{FF2B5EF4-FFF2-40B4-BE49-F238E27FC236}">
                    <a16:creationId xmlns:a16="http://schemas.microsoft.com/office/drawing/2014/main" id="{C9E8C2C3-6EAB-2612-8830-9995075B5BB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778625" y="15564811"/>
                <a:ext cx="323347" cy="349115"/>
              </a:xfrm>
              <a:prstGeom prst="rect">
                <a:avLst/>
              </a:prstGeom>
            </xdr:spPr>
          </xdr:pic>
          <xdr:sp macro="" textlink="">
            <xdr:nvSpPr>
              <xdr:cNvPr id="45" name="Passaggio" descr="GOOD TO KNOW&#10;You can type cell and range references, or select them with your mouse.&#10;&#10;">
                <a:extLst>
                  <a:ext uri="{FF2B5EF4-FFF2-40B4-BE49-F238E27FC236}">
                    <a16:creationId xmlns:a16="http://schemas.microsoft.com/office/drawing/2014/main" id="{E45AF6F7-EE34-4C96-6909-F4FA04C77311}"/>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Puoi digitare riferimenti di cella e intervallo oppure selezionarli con il mouse.</a:t>
                </a:r>
                <a:endParaRPr lang="en-US" sz="1100">
                  <a:effectLst/>
                  <a:latin typeface="+mn-lt"/>
                </a:endParaRPr>
              </a:p>
            </xdr:txBody>
          </xdr:sp>
        </xdr:grpSp>
        <xdr:cxnSp macro="">
          <xdr:nvCxnSpPr>
            <xdr:cNvPr id="43" name="Connettore: curvo 97">
              <a:extLst>
                <a:ext uri="{FF2B5EF4-FFF2-40B4-BE49-F238E27FC236}">
                  <a16:creationId xmlns:a16="http://schemas.microsoft.com/office/drawing/2014/main" id="{36D7E5E6-373B-4F24-D1EC-AF00911CD06C}"/>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38" name="INFORMAZIONI UTILI" descr="INFORMAZIONI UTILI&#10;&#10;">
            <a:extLst>
              <a:ext uri="{FF2B5EF4-FFF2-40B4-BE49-F238E27FC236}">
                <a16:creationId xmlns:a16="http://schemas.microsoft.com/office/drawing/2014/main" id="{7F2BA934-3D77-43F5-7B39-8E280D7AC717}"/>
              </a:ext>
            </a:extLst>
          </xdr:cNvPr>
          <xdr:cNvGrpSpPr/>
        </xdr:nvGrpSpPr>
        <xdr:grpSpPr>
          <a:xfrm>
            <a:off x="2411139" y="8673756"/>
            <a:ext cx="7523436" cy="1995706"/>
            <a:chOff x="2779964" y="15904785"/>
            <a:chExt cx="6772887" cy="1916900"/>
          </a:xfrm>
        </xdr:grpSpPr>
        <xdr:pic>
          <xdr:nvPicPr>
            <xdr:cNvPr id="39" name="Elemento grafico 147" descr="Occhiali">
              <a:extLst>
                <a:ext uri="{FF2B5EF4-FFF2-40B4-BE49-F238E27FC236}">
                  <a16:creationId xmlns:a16="http://schemas.microsoft.com/office/drawing/2014/main" id="{50C97C68-2877-6BCB-6391-CC41122A232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120676" y="16141192"/>
              <a:ext cx="323347" cy="349115"/>
            </a:xfrm>
            <a:prstGeom prst="rect">
              <a:avLst/>
            </a:prstGeom>
          </xdr:spPr>
        </xdr:pic>
        <xdr:sp macro="" textlink="">
          <xdr:nvSpPr>
            <xdr:cNvPr id="40" name="Passaggio" descr="GOOD TO KNOW&#10;As you enter each argument's section, the argument's description will be displayed toward the bottom of the form, above the Formula result.&#10;">
              <a:extLst>
                <a:ext uri="{FF2B5EF4-FFF2-40B4-BE49-F238E27FC236}">
                  <a16:creationId xmlns:a16="http://schemas.microsoft.com/office/drawing/2014/main" id="{93C57242-149A-A363-5C81-EE34656C6077}"/>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Quando accedi alla sezione dei singoli argomenti, la descrizione dell'argomento viene visualizzata nella parte inferiore del modulo, sopra il risultato della formula.</a:t>
              </a:r>
              <a:endParaRPr lang="en-US" sz="1100">
                <a:effectLst/>
                <a:latin typeface="+mn-lt"/>
              </a:endParaRPr>
            </a:p>
          </xdr:txBody>
        </xdr:sp>
        <xdr:sp macro="" textlink="">
          <xdr:nvSpPr>
            <xdr:cNvPr id="41" name="Figura a mano libera: forma 40" descr="Freccia">
              <a:extLst>
                <a:ext uri="{FF2B5EF4-FFF2-40B4-BE49-F238E27FC236}">
                  <a16:creationId xmlns:a16="http://schemas.microsoft.com/office/drawing/2014/main" id="{7D5BC204-E450-3D84-C4F1-F4D6336B48D0}"/>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49</xdr:row>
      <xdr:rowOff>152400</xdr:rowOff>
    </xdr:to>
    <xdr:sp macro="" textlink="">
      <xdr:nvSpPr>
        <xdr:cNvPr id="2" name="testo_SfondoPresentazione" descr="Sfondo">
          <a:extLst>
            <a:ext uri="{FF2B5EF4-FFF2-40B4-BE49-F238E27FC236}">
              <a16:creationId xmlns:a16="http://schemas.microsoft.com/office/drawing/2014/main" id="{84E414C4-EA65-4C12-B401-A789526087B6}"/>
            </a:ext>
          </a:extLst>
        </xdr:cNvPr>
        <xdr:cNvSpPr/>
      </xdr:nvSpPr>
      <xdr:spPr>
        <a:xfrm>
          <a:off x="342900" y="361950"/>
          <a:ext cx="5758815" cy="940689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3" name="testo_TitoloPresentazione" descr="Correzione degli errori nelle formule">
          <a:extLst>
            <a:ext uri="{FF2B5EF4-FFF2-40B4-BE49-F238E27FC236}">
              <a16:creationId xmlns:a16="http://schemas.microsoft.com/office/drawing/2014/main" id="{A271D788-1C82-4FF3-B7E6-0F812F06AD7B}"/>
            </a:ext>
          </a:extLst>
        </xdr:cNvPr>
        <xdr:cNvSpPr txBox="1"/>
      </xdr:nvSpPr>
      <xdr:spPr>
        <a:xfrm>
          <a:off x="565153" y="457199"/>
          <a:ext cx="5276209" cy="824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Correzione degli errori nelle formule</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4" name="testo_LineaPresentazione1" descr="Linea decorativa">
          <a:extLst>
            <a:ext uri="{FF2B5EF4-FFF2-40B4-BE49-F238E27FC236}">
              <a16:creationId xmlns:a16="http://schemas.microsoft.com/office/drawing/2014/main" id="{68D6C46F-2996-43E8-838C-34A2035F29BA}"/>
            </a:ext>
          </a:extLst>
        </xdr:cNvPr>
        <xdr:cNvCxnSpPr>
          <a:cxnSpLocks/>
        </xdr:cNvCxnSpPr>
      </xdr:nvCxnSpPr>
      <xdr:spPr>
        <a:xfrm>
          <a:off x="565153" y="1028701"/>
          <a:ext cx="527301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46</xdr:row>
      <xdr:rowOff>78316</xdr:rowOff>
    </xdr:from>
    <xdr:to>
      <xdr:col>1</xdr:col>
      <xdr:colOff>4946626</xdr:colOff>
      <xdr:row>46</xdr:row>
      <xdr:rowOff>78316</xdr:rowOff>
    </xdr:to>
    <xdr:cxnSp macro="">
      <xdr:nvCxnSpPr>
        <xdr:cNvPr id="5" name="testo_LineaPresentazione2" descr="Linea decorativa">
          <a:extLst>
            <a:ext uri="{FF2B5EF4-FFF2-40B4-BE49-F238E27FC236}">
              <a16:creationId xmlns:a16="http://schemas.microsoft.com/office/drawing/2014/main" id="{6BA00466-8BC9-4DA0-8578-5B3022688564}"/>
            </a:ext>
          </a:extLst>
        </xdr:cNvPr>
        <xdr:cNvCxnSpPr>
          <a:cxnSpLocks/>
        </xdr:cNvCxnSpPr>
      </xdr:nvCxnSpPr>
      <xdr:spPr>
        <a:xfrm>
          <a:off x="565153" y="9146116"/>
          <a:ext cx="527301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109616</xdr:rowOff>
    </xdr:from>
    <xdr:to>
      <xdr:col>1</xdr:col>
      <xdr:colOff>4956332</xdr:colOff>
      <xdr:row>6</xdr:row>
      <xdr:rowOff>179620</xdr:rowOff>
    </xdr:to>
    <xdr:sp macro="" textlink="">
      <xdr:nvSpPr>
        <xdr:cNvPr id="6" name="testo_IntroPresentazione" descr="Se una formula contiene un errore, Excel mostra #NomeErrore!. Gli errori possono essere utili perché indicano che qualcosa non funziona correttamente, ma possono essere difficili da risolvere. Per fortuna ci sono diverse opzioni che facilitano l'individuazione dell'origine dell'errore e la relativa correzione.">
          <a:extLst>
            <a:ext uri="{FF2B5EF4-FFF2-40B4-BE49-F238E27FC236}">
              <a16:creationId xmlns:a16="http://schemas.microsoft.com/office/drawing/2014/main" id="{B32F8C38-9622-4267-B0C4-4683351132C1}"/>
            </a:ext>
          </a:extLst>
        </xdr:cNvPr>
        <xdr:cNvSpPr txBox="1"/>
      </xdr:nvSpPr>
      <xdr:spPr>
        <a:xfrm>
          <a:off x="571663" y="1062116"/>
          <a:ext cx="5276209" cy="801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Se una formula contiene un errore, Excel mostra #NomeErrore. Gli errori possono essere utili perché indicano che qualcosa non funziona correttamente, ma possono essere difficili da risolvere. Per fortuna ci sono diverse opzioni che facilitano l'individuazione dell'origine dell'errore e la relativa correzione.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666924</xdr:colOff>
      <xdr:row>7</xdr:row>
      <xdr:rowOff>19050</xdr:rowOff>
    </xdr:from>
    <xdr:to>
      <xdr:col>1</xdr:col>
      <xdr:colOff>5039317</xdr:colOff>
      <xdr:row>12</xdr:row>
      <xdr:rowOff>85725</xdr:rowOff>
    </xdr:to>
    <xdr:grpSp>
      <xdr:nvGrpSpPr>
        <xdr:cNvPr id="7" name="Gruppo 6">
          <a:extLst>
            <a:ext uri="{FF2B5EF4-FFF2-40B4-BE49-F238E27FC236}">
              <a16:creationId xmlns:a16="http://schemas.microsoft.com/office/drawing/2014/main" id="{D767BFB8-1F07-4160-9E32-A84B3C914DC2}"/>
            </a:ext>
          </a:extLst>
        </xdr:cNvPr>
        <xdr:cNvGrpSpPr/>
      </xdr:nvGrpSpPr>
      <xdr:grpSpPr>
        <a:xfrm>
          <a:off x="666924" y="1893570"/>
          <a:ext cx="5263933" cy="1011555"/>
          <a:chOff x="571500" y="1924050"/>
          <a:chExt cx="5229626" cy="1057275"/>
        </a:xfrm>
      </xdr:grpSpPr>
      <xdr:sp macro="" textlink="">
        <xdr:nvSpPr>
          <xdr:cNvPr id="8" name="testo_Passaggio" descr="Controllo errori: vai a Formule &gt; Controllo errori. Viene visualizzata una finestra di dialogo che indica la causa generale dell'errore specifico. L'errore #N/D cella D9 è causato dal fatto che non esiste un valore corrispondente a &quot;Mela&quot;. Puoi risolvere l'errore usando un valore esistente, eliminare l'errore con SE.ERRORE oppure ignorarlo, contando sul fatto che scomparirà quando userai un valore effettivamente esistente.">
            <a:extLst>
              <a:ext uri="{FF2B5EF4-FFF2-40B4-BE49-F238E27FC236}">
                <a16:creationId xmlns:a16="http://schemas.microsoft.com/office/drawing/2014/main" id="{693F3117-D064-54BB-AE51-C11D77645310}"/>
              </a:ext>
            </a:extLst>
          </xdr:cNvPr>
          <xdr:cNvSpPr txBox="1"/>
        </xdr:nvSpPr>
        <xdr:spPr>
          <a:xfrm>
            <a:off x="991382" y="1966008"/>
            <a:ext cx="4809744" cy="1015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Controllo errori: vai a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Controllo errori</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Viene visualizzata una finestra di dialogo che indica la causa generale dell'errore specifico. L'errore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#N/D</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cella D9 è causato dal fatto che non esiste un valore corrispondente a "Mela". Puoi risolvere l'errore usando un valore esistente, eliminare l'errore con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SE.ERRORE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oppure ignorarlo, contando sul fatto che scomparirà quando userai un valore effettivamente esistente.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 name="forma_Passaggio" descr="1">
            <a:extLst>
              <a:ext uri="{FF2B5EF4-FFF2-40B4-BE49-F238E27FC236}">
                <a16:creationId xmlns:a16="http://schemas.microsoft.com/office/drawing/2014/main" id="{67AA716B-D87D-885C-901E-897E73431453}"/>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33626</xdr:colOff>
      <xdr:row>13</xdr:row>
      <xdr:rowOff>114300</xdr:rowOff>
    </xdr:from>
    <xdr:to>
      <xdr:col>1</xdr:col>
      <xdr:colOff>4652674</xdr:colOff>
      <xdr:row>23</xdr:row>
      <xdr:rowOff>114062</xdr:rowOff>
    </xdr:to>
    <xdr:pic>
      <xdr:nvPicPr>
        <xdr:cNvPr id="10" name="Immagine 9" descr="Finestra di dialogo Controllo errori">
          <a:extLst>
            <a:ext uri="{FF2B5EF4-FFF2-40B4-BE49-F238E27FC236}">
              <a16:creationId xmlns:a16="http://schemas.microsoft.com/office/drawing/2014/main" id="{36D571DE-81EE-4E26-B6F7-6474B7A49A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25166" y="3116580"/>
          <a:ext cx="4619048" cy="1828562"/>
        </a:xfrm>
        <a:prstGeom prst="rect">
          <a:avLst/>
        </a:prstGeom>
      </xdr:spPr>
    </xdr:pic>
    <xdr:clientData/>
  </xdr:twoCellAnchor>
  <xdr:twoCellAnchor editAs="absolute">
    <xdr:from>
      <xdr:col>0</xdr:col>
      <xdr:colOff>666924</xdr:colOff>
      <xdr:row>23</xdr:row>
      <xdr:rowOff>157163</xdr:rowOff>
    </xdr:from>
    <xdr:to>
      <xdr:col>1</xdr:col>
      <xdr:colOff>5039317</xdr:colOff>
      <xdr:row>27</xdr:row>
      <xdr:rowOff>104775</xdr:rowOff>
    </xdr:to>
    <xdr:grpSp>
      <xdr:nvGrpSpPr>
        <xdr:cNvPr id="11" name="Gruppo 10">
          <a:extLst>
            <a:ext uri="{FF2B5EF4-FFF2-40B4-BE49-F238E27FC236}">
              <a16:creationId xmlns:a16="http://schemas.microsoft.com/office/drawing/2014/main" id="{E45AB749-D041-4D1B-9006-74DDD7E61E04}"/>
            </a:ext>
          </a:extLst>
        </xdr:cNvPr>
        <xdr:cNvGrpSpPr/>
      </xdr:nvGrpSpPr>
      <xdr:grpSpPr>
        <a:xfrm>
          <a:off x="666924" y="4988243"/>
          <a:ext cx="5263933" cy="679132"/>
          <a:chOff x="571500" y="4957763"/>
          <a:chExt cx="5229626" cy="709612"/>
        </a:xfrm>
      </xdr:grpSpPr>
      <xdr:sp macro="" textlink="">
        <xdr:nvSpPr>
          <xdr:cNvPr id="12" name="testo_Passaggio" descr="Se fai clic su Informazioni sull'errore, viene visualizzato un argomento della Guida relativo al messaggio di errore. Se fai clic su Mostra passaggi del calcolo, viene visualizzata la finestra di dialogo Valuta formula.">
            <a:extLst>
              <a:ext uri="{FF2B5EF4-FFF2-40B4-BE49-F238E27FC236}">
                <a16:creationId xmlns:a16="http://schemas.microsoft.com/office/drawing/2014/main" id="{A8DA0658-6464-F365-DE5D-271E67740EE8}"/>
              </a:ext>
            </a:extLst>
          </xdr:cNvPr>
          <xdr:cNvSpPr txBox="1"/>
        </xdr:nvSpPr>
        <xdr:spPr>
          <a:xfrm>
            <a:off x="991382" y="4999721"/>
            <a:ext cx="4809744" cy="66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 fai clic su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Informazioni sull'errore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viene visualizzato un argomento della Guida relativo al messaggio di errore. Se fai clic su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Mostra passaggi del calcolo</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viene visualizzata la finestra di dialogo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Valuta formula</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3" name="forma_Passaggio" descr="2">
            <a:extLst>
              <a:ext uri="{FF2B5EF4-FFF2-40B4-BE49-F238E27FC236}">
                <a16:creationId xmlns:a16="http://schemas.microsoft.com/office/drawing/2014/main" id="{EFEFD85D-E1AA-CAED-3228-3511A6E12B47}"/>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27</xdr:row>
      <xdr:rowOff>104775</xdr:rowOff>
    </xdr:from>
    <xdr:to>
      <xdr:col>1</xdr:col>
      <xdr:colOff>4800293</xdr:colOff>
      <xdr:row>41</xdr:row>
      <xdr:rowOff>28246</xdr:rowOff>
    </xdr:to>
    <xdr:pic>
      <xdr:nvPicPr>
        <xdr:cNvPr id="14" name="Immagine 13" descr="Finestra di dialogo Valuta formula">
          <a:extLst>
            <a:ext uri="{FF2B5EF4-FFF2-40B4-BE49-F238E27FC236}">
              <a16:creationId xmlns:a16="http://schemas.microsoft.com/office/drawing/2014/main" id="{E3306F86-9545-4B54-B765-A8CDCA6828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52782" y="5667375"/>
          <a:ext cx="4939051" cy="2514271"/>
        </a:xfrm>
        <a:prstGeom prst="rect">
          <a:avLst/>
        </a:prstGeom>
      </xdr:spPr>
    </xdr:pic>
    <xdr:clientData/>
  </xdr:twoCellAnchor>
  <xdr:twoCellAnchor editAs="absolute">
    <xdr:from>
      <xdr:col>0</xdr:col>
      <xdr:colOff>666924</xdr:colOff>
      <xdr:row>41</xdr:row>
      <xdr:rowOff>104775</xdr:rowOff>
    </xdr:from>
    <xdr:to>
      <xdr:col>1</xdr:col>
      <xdr:colOff>5039317</xdr:colOff>
      <xdr:row>46</xdr:row>
      <xdr:rowOff>0</xdr:rowOff>
    </xdr:to>
    <xdr:grpSp>
      <xdr:nvGrpSpPr>
        <xdr:cNvPr id="15" name="Gruppo 14">
          <a:extLst>
            <a:ext uri="{FF2B5EF4-FFF2-40B4-BE49-F238E27FC236}">
              <a16:creationId xmlns:a16="http://schemas.microsoft.com/office/drawing/2014/main" id="{37C556BE-42E4-46A7-A048-1D852FD89293}"/>
            </a:ext>
          </a:extLst>
        </xdr:cNvPr>
        <xdr:cNvGrpSpPr/>
      </xdr:nvGrpSpPr>
      <xdr:grpSpPr>
        <a:xfrm>
          <a:off x="666924" y="8258175"/>
          <a:ext cx="5263933" cy="809625"/>
          <a:chOff x="571500" y="8372475"/>
          <a:chExt cx="5229626" cy="847725"/>
        </a:xfrm>
      </xdr:grpSpPr>
      <xdr:sp macro="" textlink="">
        <xdr:nvSpPr>
          <xdr:cNvPr id="16" name="testo_Passaggio" descr="Ogni volta che fai clic su Valuta, Excel valuta la formula una sezione alla volta. Non specifica necessariamente perché si verifica un errore, ma indica dove.">
            <a:extLst>
              <a:ext uri="{FF2B5EF4-FFF2-40B4-BE49-F238E27FC236}">
                <a16:creationId xmlns:a16="http://schemas.microsoft.com/office/drawing/2014/main" id="{29F1CD3F-68A1-4D0D-8488-A0985EEFA861}"/>
              </a:ext>
            </a:extLst>
          </xdr:cNvPr>
          <xdr:cNvSpPr txBox="1"/>
        </xdr:nvSpPr>
        <xdr:spPr>
          <a:xfrm>
            <a:off x="991382" y="8414433"/>
            <a:ext cx="4809744" cy="805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Ogni volta che fai clic su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Valuta</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valuta la formula una sezione alla volta. Non specifica necessariamente perché si verifica un errore, ma indica dove. A quel punto, esamina l'argomento della Guida per capire qual è il problema presente nella formula.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7" name="forma_Passaggio" descr="3">
            <a:extLst>
              <a:ext uri="{FF2B5EF4-FFF2-40B4-BE49-F238E27FC236}">
                <a16:creationId xmlns:a16="http://schemas.microsoft.com/office/drawing/2014/main" id="{190FB3D6-BCBE-80E1-BF70-DDB2D3847DD3}"/>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2</xdr:col>
      <xdr:colOff>876300</xdr:colOff>
      <xdr:row>36</xdr:row>
      <xdr:rowOff>38100</xdr:rowOff>
    </xdr:from>
    <xdr:to>
      <xdr:col>7</xdr:col>
      <xdr:colOff>438150</xdr:colOff>
      <xdr:row>42</xdr:row>
      <xdr:rowOff>46766</xdr:rowOff>
    </xdr:to>
    <xdr:grpSp>
      <xdr:nvGrpSpPr>
        <xdr:cNvPr id="20" name="ESPERIMENTO" descr="ESPERIMENTO">
          <a:extLst>
            <a:ext uri="{FF2B5EF4-FFF2-40B4-BE49-F238E27FC236}">
              <a16:creationId xmlns:a16="http://schemas.microsoft.com/office/drawing/2014/main" id="{74E0E03D-E649-4698-A65A-B94CACAAD9DC}"/>
            </a:ext>
          </a:extLst>
        </xdr:cNvPr>
        <xdr:cNvGrpSpPr/>
      </xdr:nvGrpSpPr>
      <xdr:grpSpPr>
        <a:xfrm>
          <a:off x="7452360" y="7269480"/>
          <a:ext cx="3219450" cy="1113566"/>
          <a:chOff x="6375400" y="12710331"/>
          <a:chExt cx="4052160" cy="1161191"/>
        </a:xfrm>
      </xdr:grpSpPr>
      <xdr:sp macro="" textlink="">
        <xdr:nvSpPr>
          <xdr:cNvPr id="21" name="Passaggio" descr="EXPERIMENT&#10;What's wrong here? Hint: We're trying to SUM up all the items.&#10;&#10;">
            <a:extLst>
              <a:ext uri="{FF2B5EF4-FFF2-40B4-BE49-F238E27FC236}">
                <a16:creationId xmlns:a16="http://schemas.microsoft.com/office/drawing/2014/main" id="{CE19F14E-FEBE-ACA7-1DC0-D45F1A6DDC03}"/>
              </a:ext>
            </a:extLst>
          </xdr:cNvPr>
          <xdr:cNvSpPr txBox="1"/>
        </xdr:nvSpPr>
        <xdr:spPr>
          <a:xfrm>
            <a:off x="6607610" y="12923420"/>
            <a:ext cx="3819950"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ESPERIMENTO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latin typeface="+mn-lt"/>
                <a:ea typeface="Segoe UI" pitchFamily="34" charset="0"/>
                <a:cs typeface="Segoe UI Light" panose="020B0502040204020203" pitchFamily="34" charset="0"/>
              </a:rPr>
              <a:t>Qual è</a:t>
            </a:r>
            <a:r>
              <a:rPr lang="it" sz="1100" kern="0" baseline="0">
                <a:solidFill>
                  <a:schemeClr val="bg2">
                    <a:lumMod val="25000"/>
                  </a:schemeClr>
                </a:solidFill>
                <a:latin typeface="+mn-lt"/>
                <a:ea typeface="Segoe UI" pitchFamily="34" charset="0"/>
                <a:cs typeface="Segoe UI Light" panose="020B0502040204020203" pitchFamily="34" charset="0"/>
              </a:rPr>
              <a:t> il problema qui? Suggerimento: vogliamo calcolare la </a:t>
            </a:r>
            <a:r>
              <a:rPr lang="it" sz="1100" b="1" kern="0" baseline="0">
                <a:solidFill>
                  <a:schemeClr val="bg2">
                    <a:lumMod val="25000"/>
                  </a:schemeClr>
                </a:solidFill>
                <a:latin typeface="+mn-lt"/>
                <a:ea typeface="Segoe UI" pitchFamily="34" charset="0"/>
                <a:cs typeface="Segoe UI Light" panose="020B0502040204020203" pitchFamily="34" charset="0"/>
              </a:rPr>
              <a:t>SOMMA</a:t>
            </a:r>
            <a:r>
              <a:rPr lang="it" sz="1100" kern="0" baseline="0">
                <a:solidFill>
                  <a:schemeClr val="bg2">
                    <a:lumMod val="25000"/>
                  </a:schemeClr>
                </a:solidFill>
                <a:latin typeface="+mn-lt"/>
                <a:ea typeface="Segoe UI" pitchFamily="34" charset="0"/>
                <a:cs typeface="Segoe UI Light" panose="020B0502040204020203" pitchFamily="34" charset="0"/>
              </a:rPr>
              <a:t> di tutti gli articoli.</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22" name="Figura a mano libera: forma 21" descr="Linea parentesi quadra">
            <a:extLst>
              <a:ext uri="{FF2B5EF4-FFF2-40B4-BE49-F238E27FC236}">
                <a16:creationId xmlns:a16="http://schemas.microsoft.com/office/drawing/2014/main" id="{388606E5-D8D7-8126-7625-13B45797CED1}"/>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3" name="Figura a mano libera: forma 22" descr="Linea parentesi quadra">
            <a:extLst>
              <a:ext uri="{FF2B5EF4-FFF2-40B4-BE49-F238E27FC236}">
                <a16:creationId xmlns:a16="http://schemas.microsoft.com/office/drawing/2014/main" id="{D3D49E50-E7D1-9B18-EA8D-5AD430721E0C}"/>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4" name="Arco 23">
            <a:extLst>
              <a:ext uri="{FF2B5EF4-FFF2-40B4-BE49-F238E27FC236}">
                <a16:creationId xmlns:a16="http://schemas.microsoft.com/office/drawing/2014/main" id="{6908B3E1-F5E6-D95F-1CAA-449629BF793F}"/>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5" name="Arco 24">
            <a:extLst>
              <a:ext uri="{FF2B5EF4-FFF2-40B4-BE49-F238E27FC236}">
                <a16:creationId xmlns:a16="http://schemas.microsoft.com/office/drawing/2014/main" id="{C0AADFC0-BE7E-8562-F928-02F1C7057052}"/>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pic>
        <xdr:nvPicPr>
          <xdr:cNvPr id="26" name="Elemento grafico 96" descr="Flask">
            <a:extLst>
              <a:ext uri="{FF2B5EF4-FFF2-40B4-BE49-F238E27FC236}">
                <a16:creationId xmlns:a16="http://schemas.microsoft.com/office/drawing/2014/main" id="{E4D62C7B-E576-5E42-D126-EC446182AC7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375400" y="12980570"/>
            <a:ext cx="384748" cy="368300"/>
          </a:xfrm>
          <a:prstGeom prst="rect">
            <a:avLst/>
          </a:prstGeom>
        </xdr:spPr>
      </xdr:pic>
    </xdr:grpSp>
    <xdr:clientData/>
  </xdr:twoCellAnchor>
  <xdr:twoCellAnchor editAs="absolute">
    <xdr:from>
      <xdr:col>2</xdr:col>
      <xdr:colOff>47624</xdr:colOff>
      <xdr:row>22</xdr:row>
      <xdr:rowOff>61640</xdr:rowOff>
    </xdr:from>
    <xdr:to>
      <xdr:col>5</xdr:col>
      <xdr:colOff>266699</xdr:colOff>
      <xdr:row>27</xdr:row>
      <xdr:rowOff>12</xdr:rowOff>
    </xdr:to>
    <xdr:grpSp>
      <xdr:nvGrpSpPr>
        <xdr:cNvPr id="27" name="INFORMAZIONI UTILI" descr="INFORMAZIONI UTILI&#10;&#10;">
          <a:extLst>
            <a:ext uri="{FF2B5EF4-FFF2-40B4-BE49-F238E27FC236}">
              <a16:creationId xmlns:a16="http://schemas.microsoft.com/office/drawing/2014/main" id="{CF2A83C3-A4A1-4A23-8F1F-14D40390F470}"/>
            </a:ext>
          </a:extLst>
        </xdr:cNvPr>
        <xdr:cNvGrpSpPr/>
      </xdr:nvGrpSpPr>
      <xdr:grpSpPr>
        <a:xfrm>
          <a:off x="6623684" y="4709840"/>
          <a:ext cx="2657475" cy="852772"/>
          <a:chOff x="6778625" y="15619706"/>
          <a:chExt cx="2683059" cy="855693"/>
        </a:xfrm>
      </xdr:grpSpPr>
      <xdr:sp macro="" textlink="">
        <xdr:nvSpPr>
          <xdr:cNvPr id="28" name="Passaggio" descr="GOOD TO KNOW&#10;Clicking Options will let you set the rules for when errors in Excel are displayed or ignored.&#10;&#10;">
            <a:extLst>
              <a:ext uri="{FF2B5EF4-FFF2-40B4-BE49-F238E27FC236}">
                <a16:creationId xmlns:a16="http://schemas.microsoft.com/office/drawing/2014/main" id="{A26AA35F-4993-2203-1CA7-272DA63DA372}"/>
              </a:ext>
            </a:extLst>
          </xdr:cNvPr>
          <xdr:cNvSpPr txBox="1"/>
        </xdr:nvSpPr>
        <xdr:spPr>
          <a:xfrm>
            <a:off x="7042958" y="15665450"/>
            <a:ext cx="2418726"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tx1">
                    <a:lumMod val="75000"/>
                    <a:lumOff val="25000"/>
                  </a:schemeClr>
                </a:solidFill>
                <a:effectLst/>
                <a:latin typeface="+mn-lt"/>
                <a:ea typeface="+mn-ea"/>
                <a:cs typeface="+mn-cs"/>
              </a:rPr>
              <a:t>Fai clic su </a:t>
            </a:r>
            <a:r>
              <a:rPr lang="it" sz="1100" b="1" i="0" kern="1200" baseline="0">
                <a:solidFill>
                  <a:schemeClr val="tx1">
                    <a:lumMod val="75000"/>
                    <a:lumOff val="25000"/>
                  </a:schemeClr>
                </a:solidFill>
                <a:effectLst/>
                <a:latin typeface="+mn-lt"/>
                <a:ea typeface="+mn-ea"/>
                <a:cs typeface="+mn-cs"/>
              </a:rPr>
              <a:t>Opzioni</a:t>
            </a:r>
            <a:r>
              <a:rPr lang="it" sz="1100" b="0" i="0" kern="1200" baseline="0">
                <a:solidFill>
                  <a:schemeClr val="tx1">
                    <a:lumMod val="75000"/>
                    <a:lumOff val="25000"/>
                  </a:schemeClr>
                </a:solidFill>
                <a:effectLst/>
                <a:latin typeface="+mn-lt"/>
                <a:ea typeface="+mn-ea"/>
                <a:cs typeface="+mn-cs"/>
              </a:rPr>
              <a:t> per impostare le regole per i casi in cui gli errori in Excel vengono visualizzati o ignorati.</a:t>
            </a:r>
            <a:endParaRPr lang="en-US" sz="1100">
              <a:solidFill>
                <a:schemeClr val="tx1">
                  <a:lumMod val="75000"/>
                  <a:lumOff val="25000"/>
                </a:schemeClr>
              </a:solidFill>
              <a:effectLst/>
              <a:latin typeface="+mn-lt"/>
            </a:endParaRPr>
          </a:p>
        </xdr:txBody>
      </xdr:sp>
      <xdr:pic>
        <xdr:nvPicPr>
          <xdr:cNvPr id="29" name="Elemento grafico 147" descr="Occhiali">
            <a:extLst>
              <a:ext uri="{FF2B5EF4-FFF2-40B4-BE49-F238E27FC236}">
                <a16:creationId xmlns:a16="http://schemas.microsoft.com/office/drawing/2014/main" id="{50B35453-AC14-EE91-F95B-80ABE235D90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778625" y="15619706"/>
            <a:ext cx="323347" cy="349115"/>
          </a:xfrm>
          <a:prstGeom prst="rect">
            <a:avLst/>
          </a:prstGeom>
        </xdr:spPr>
      </xdr:pic>
    </xdr:grpSp>
    <xdr:clientData/>
  </xdr:twoCellAnchor>
  <xdr:twoCellAnchor>
    <xdr:from>
      <xdr:col>1</xdr:col>
      <xdr:colOff>885825</xdr:colOff>
      <xdr:row>22</xdr:row>
      <xdr:rowOff>95250</xdr:rowOff>
    </xdr:from>
    <xdr:to>
      <xdr:col>1</xdr:col>
      <xdr:colOff>5495927</xdr:colOff>
      <xdr:row>23</xdr:row>
      <xdr:rowOff>19050</xdr:rowOff>
    </xdr:to>
    <xdr:cxnSp macro="">
      <xdr:nvCxnSpPr>
        <xdr:cNvPr id="30" name="Connettore: curvo 76">
          <a:extLst>
            <a:ext uri="{FF2B5EF4-FFF2-40B4-BE49-F238E27FC236}">
              <a16:creationId xmlns:a16="http://schemas.microsoft.com/office/drawing/2014/main" id="{F6EC67B8-5794-41DC-B0C1-5FBE15757B26}"/>
            </a:ext>
          </a:extLst>
        </xdr:cNvPr>
        <xdr:cNvCxnSpPr/>
      </xdr:nvCxnSpPr>
      <xdr:spPr>
        <a:xfrm rot="10800000">
          <a:off x="1777365" y="4743450"/>
          <a:ext cx="4610102" cy="106680"/>
        </a:xfrm>
        <a:prstGeom prst="curvedConnector3">
          <a:avLst>
            <a:gd name="adj1" fmla="val 5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106680</xdr:colOff>
      <xdr:row>12</xdr:row>
      <xdr:rowOff>121920</xdr:rowOff>
    </xdr:from>
    <xdr:to>
      <xdr:col>7</xdr:col>
      <xdr:colOff>312808</xdr:colOff>
      <xdr:row>18</xdr:row>
      <xdr:rowOff>175360</xdr:rowOff>
    </xdr:to>
    <xdr:pic>
      <xdr:nvPicPr>
        <xdr:cNvPr id="3" name="Immagine 2">
          <a:extLst>
            <a:ext uri="{FF2B5EF4-FFF2-40B4-BE49-F238E27FC236}">
              <a16:creationId xmlns:a16="http://schemas.microsoft.com/office/drawing/2014/main" id="{139B591E-D8D8-73C6-7D07-418CAE4AE2D3}"/>
            </a:ext>
          </a:extLst>
        </xdr:cNvPr>
        <xdr:cNvPicPr>
          <a:picLocks noChangeAspect="1"/>
        </xdr:cNvPicPr>
      </xdr:nvPicPr>
      <xdr:blipFill>
        <a:blip xmlns:r="http://schemas.openxmlformats.org/officeDocument/2006/relationships" r:embed="rId1"/>
        <a:stretch>
          <a:fillRect/>
        </a:stretch>
      </xdr:blipFill>
      <xdr:spPr>
        <a:xfrm>
          <a:off x="106680" y="2316480"/>
          <a:ext cx="4473328" cy="1150720"/>
        </a:xfrm>
        <a:prstGeom prst="rect">
          <a:avLst/>
        </a:prstGeom>
      </xdr:spPr>
    </xdr:pic>
    <xdr:clientData/>
  </xdr:twoCellAnchor>
  <xdr:twoCellAnchor>
    <xdr:from>
      <xdr:col>6</xdr:col>
      <xdr:colOff>350520</xdr:colOff>
      <xdr:row>11</xdr:row>
      <xdr:rowOff>160020</xdr:rowOff>
    </xdr:from>
    <xdr:to>
      <xdr:col>7</xdr:col>
      <xdr:colOff>472440</xdr:colOff>
      <xdr:row>14</xdr:row>
      <xdr:rowOff>0</xdr:rowOff>
    </xdr:to>
    <xdr:sp macro="" textlink="">
      <xdr:nvSpPr>
        <xdr:cNvPr id="4" name="Ovale 3">
          <a:extLst>
            <a:ext uri="{FF2B5EF4-FFF2-40B4-BE49-F238E27FC236}">
              <a16:creationId xmlns:a16="http://schemas.microsoft.com/office/drawing/2014/main" id="{160F0181-4594-73BD-06F5-F1705A3335C5}"/>
            </a:ext>
          </a:extLst>
        </xdr:cNvPr>
        <xdr:cNvSpPr/>
      </xdr:nvSpPr>
      <xdr:spPr>
        <a:xfrm>
          <a:off x="4008120" y="2171700"/>
          <a:ext cx="731520" cy="38862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it-IT" sz="1100" kern="1200"/>
        </a:p>
      </xdr:txBody>
    </xdr:sp>
    <xdr:clientData/>
  </xdr:twoCellAnchor>
  <xdr:twoCellAnchor>
    <xdr:from>
      <xdr:col>1</xdr:col>
      <xdr:colOff>0</xdr:colOff>
      <xdr:row>13</xdr:row>
      <xdr:rowOff>114300</xdr:rowOff>
    </xdr:from>
    <xdr:to>
      <xdr:col>2</xdr:col>
      <xdr:colOff>434340</xdr:colOff>
      <xdr:row>15</xdr:row>
      <xdr:rowOff>175260</xdr:rowOff>
    </xdr:to>
    <xdr:sp macro="" textlink="">
      <xdr:nvSpPr>
        <xdr:cNvPr id="6" name="Ovale 5">
          <a:extLst>
            <a:ext uri="{FF2B5EF4-FFF2-40B4-BE49-F238E27FC236}">
              <a16:creationId xmlns:a16="http://schemas.microsoft.com/office/drawing/2014/main" id="{BEEFC41F-6BD5-483F-8E68-CA3D5901CFEB}"/>
            </a:ext>
          </a:extLst>
        </xdr:cNvPr>
        <xdr:cNvSpPr/>
      </xdr:nvSpPr>
      <xdr:spPr>
        <a:xfrm>
          <a:off x="609600" y="2491740"/>
          <a:ext cx="1043940" cy="42672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it-IT" sz="1100" kern="1200"/>
        </a:p>
      </xdr:txBody>
    </xdr:sp>
    <xdr:clientData/>
  </xdr:twoCellAnchor>
  <xdr:twoCellAnchor editAs="oneCell">
    <xdr:from>
      <xdr:col>9</xdr:col>
      <xdr:colOff>327660</xdr:colOff>
      <xdr:row>20</xdr:row>
      <xdr:rowOff>144780</xdr:rowOff>
    </xdr:from>
    <xdr:to>
      <xdr:col>20</xdr:col>
      <xdr:colOff>419689</xdr:colOff>
      <xdr:row>25</xdr:row>
      <xdr:rowOff>121997</xdr:rowOff>
    </xdr:to>
    <xdr:pic>
      <xdr:nvPicPr>
        <xdr:cNvPr id="8" name="Immagine 7">
          <a:extLst>
            <a:ext uri="{FF2B5EF4-FFF2-40B4-BE49-F238E27FC236}">
              <a16:creationId xmlns:a16="http://schemas.microsoft.com/office/drawing/2014/main" id="{2D20FDDC-F326-BBC1-D262-B886508C6D92}"/>
            </a:ext>
          </a:extLst>
        </xdr:cNvPr>
        <xdr:cNvPicPr>
          <a:picLocks noChangeAspect="1"/>
        </xdr:cNvPicPr>
      </xdr:nvPicPr>
      <xdr:blipFill>
        <a:blip xmlns:r="http://schemas.openxmlformats.org/officeDocument/2006/relationships" r:embed="rId2"/>
        <a:stretch>
          <a:fillRect/>
        </a:stretch>
      </xdr:blipFill>
      <xdr:spPr>
        <a:xfrm>
          <a:off x="5814060" y="3802380"/>
          <a:ext cx="6797629" cy="8916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168338</xdr:colOff>
      <xdr:row>11</xdr:row>
      <xdr:rowOff>61140</xdr:rowOff>
    </xdr:to>
    <xdr:pic>
      <xdr:nvPicPr>
        <xdr:cNvPr id="3" name="Immagine 2">
          <a:extLst>
            <a:ext uri="{FF2B5EF4-FFF2-40B4-BE49-F238E27FC236}">
              <a16:creationId xmlns:a16="http://schemas.microsoft.com/office/drawing/2014/main" id="{F9E24300-D054-1CFF-F7A5-94FD7F0A1361}"/>
            </a:ext>
          </a:extLst>
        </xdr:cNvPr>
        <xdr:cNvPicPr>
          <a:picLocks noChangeAspect="1"/>
        </xdr:cNvPicPr>
      </xdr:nvPicPr>
      <xdr:blipFill>
        <a:blip xmlns:r="http://schemas.openxmlformats.org/officeDocument/2006/relationships" r:embed="rId1"/>
        <a:stretch>
          <a:fillRect/>
        </a:stretch>
      </xdr:blipFill>
      <xdr:spPr>
        <a:xfrm>
          <a:off x="0" y="0"/>
          <a:ext cx="8055038" cy="2072820"/>
        </a:xfrm>
        <a:prstGeom prst="rect">
          <a:avLst/>
        </a:prstGeom>
      </xdr:spPr>
    </xdr:pic>
    <xdr:clientData/>
  </xdr:twoCellAnchor>
  <xdr:twoCellAnchor editAs="oneCell">
    <xdr:from>
      <xdr:col>9</xdr:col>
      <xdr:colOff>60960</xdr:colOff>
      <xdr:row>0</xdr:row>
      <xdr:rowOff>0</xdr:rowOff>
    </xdr:from>
    <xdr:to>
      <xdr:col>14</xdr:col>
      <xdr:colOff>328031</xdr:colOff>
      <xdr:row>18</xdr:row>
      <xdr:rowOff>84113</xdr:rowOff>
    </xdr:to>
    <xdr:pic>
      <xdr:nvPicPr>
        <xdr:cNvPr id="4" name="Immagine 3">
          <a:extLst>
            <a:ext uri="{FF2B5EF4-FFF2-40B4-BE49-F238E27FC236}">
              <a16:creationId xmlns:a16="http://schemas.microsoft.com/office/drawing/2014/main" id="{791D13ED-10A9-1B6B-EBB4-19479BE21564}"/>
            </a:ext>
          </a:extLst>
        </xdr:cNvPr>
        <xdr:cNvPicPr>
          <a:picLocks noChangeAspect="1"/>
        </xdr:cNvPicPr>
      </xdr:nvPicPr>
      <xdr:blipFill>
        <a:blip xmlns:r="http://schemas.openxmlformats.org/officeDocument/2006/relationships" r:embed="rId2"/>
        <a:stretch>
          <a:fillRect/>
        </a:stretch>
      </xdr:blipFill>
      <xdr:spPr>
        <a:xfrm>
          <a:off x="7947660" y="0"/>
          <a:ext cx="4282811" cy="3375953"/>
        </a:xfrm>
        <a:prstGeom prst="rect">
          <a:avLst/>
        </a:prstGeom>
      </xdr:spPr>
    </xdr:pic>
    <xdr:clientData/>
  </xdr:twoCellAnchor>
  <xdr:twoCellAnchor editAs="oneCell">
    <xdr:from>
      <xdr:col>0</xdr:col>
      <xdr:colOff>22860</xdr:colOff>
      <xdr:row>11</xdr:row>
      <xdr:rowOff>45720</xdr:rowOff>
    </xdr:from>
    <xdr:to>
      <xdr:col>9</xdr:col>
      <xdr:colOff>198819</xdr:colOff>
      <xdr:row>13</xdr:row>
      <xdr:rowOff>28</xdr:rowOff>
    </xdr:to>
    <xdr:pic>
      <xdr:nvPicPr>
        <xdr:cNvPr id="5" name="Immagine 4">
          <a:extLst>
            <a:ext uri="{FF2B5EF4-FFF2-40B4-BE49-F238E27FC236}">
              <a16:creationId xmlns:a16="http://schemas.microsoft.com/office/drawing/2014/main" id="{F4F7C7F5-9381-161B-F1A5-D121DEC06466}"/>
            </a:ext>
          </a:extLst>
        </xdr:cNvPr>
        <xdr:cNvPicPr>
          <a:picLocks noChangeAspect="1"/>
        </xdr:cNvPicPr>
      </xdr:nvPicPr>
      <xdr:blipFill>
        <a:blip xmlns:r="http://schemas.openxmlformats.org/officeDocument/2006/relationships" r:embed="rId3"/>
        <a:stretch>
          <a:fillRect/>
        </a:stretch>
      </xdr:blipFill>
      <xdr:spPr>
        <a:xfrm>
          <a:off x="22860" y="2057400"/>
          <a:ext cx="8062659" cy="3200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379095</xdr:colOff>
      <xdr:row>0</xdr:row>
      <xdr:rowOff>382905</xdr:rowOff>
    </xdr:from>
    <xdr:to>
      <xdr:col>1</xdr:col>
      <xdr:colOff>6367772</xdr:colOff>
      <xdr:row>24</xdr:row>
      <xdr:rowOff>144780</xdr:rowOff>
    </xdr:to>
    <xdr:grpSp>
      <xdr:nvGrpSpPr>
        <xdr:cNvPr id="2" name="Inserire un elenco a discesa" descr="Inserire un elenco a discesa Gli elenchi a discesa semplificano l'immissione dei dati. Ecco come crearne uno: Per ognuno degli alimentari a destra devono essere validi solo tre nomi di reparto. I reparti sono Ortofrutta, Carne e Prodotti da forno. Fai clic e trascina per selezionare le celle gialle sotto Reparto. Nella scheda Dati fai clic su Convalida dati. In Consenti fai clic su Elenco. Nella casella Origine digita Ortofrutta, Carne, Prodotti da forno. Verifica che siano separati da una virgola. Al termine fai clic su OK. Ora fai clic sulla cella gialla accanto a Mele e vedrai un menu a discesa. Altri dettagli Passaggio successivo">
          <a:extLst>
            <a:ext uri="{FF2B5EF4-FFF2-40B4-BE49-F238E27FC236}">
              <a16:creationId xmlns:a16="http://schemas.microsoft.com/office/drawing/2014/main" id="{97718EAC-B824-4213-904E-F5D2A6D6DA63}"/>
            </a:ext>
          </a:extLst>
        </xdr:cNvPr>
        <xdr:cNvGrpSpPr/>
      </xdr:nvGrpSpPr>
      <xdr:grpSpPr>
        <a:xfrm>
          <a:off x="379095" y="382905"/>
          <a:ext cx="6857357" cy="4905375"/>
          <a:chOff x="333375" y="276225"/>
          <a:chExt cx="5693569" cy="4636294"/>
        </a:xfrm>
      </xdr:grpSpPr>
      <xdr:sp macro="" textlink="">
        <xdr:nvSpPr>
          <xdr:cNvPr id="3" name="Rettangolo 2" descr="Sfondo">
            <a:extLst>
              <a:ext uri="{FF2B5EF4-FFF2-40B4-BE49-F238E27FC236}">
                <a16:creationId xmlns:a16="http://schemas.microsoft.com/office/drawing/2014/main" id="{37DAF650-EFB4-DDC4-EBC8-B8DF202E02C9}"/>
              </a:ext>
            </a:extLst>
          </xdr:cNvPr>
          <xdr:cNvSpPr/>
        </xdr:nvSpPr>
        <xdr:spPr>
          <a:xfrm>
            <a:off x="333375" y="276225"/>
            <a:ext cx="5693569" cy="463629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Passaggio" descr="Inserire un elenco a discesa">
            <a:extLst>
              <a:ext uri="{FF2B5EF4-FFF2-40B4-BE49-F238E27FC236}">
                <a16:creationId xmlns:a16="http://schemas.microsoft.com/office/drawing/2014/main" id="{16E10AED-A372-5F71-31B9-4A1EC0186FD8}"/>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Inserire un elenco a discesa manuale o da intervallo</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 name="Connettore diritto 4" descr="Linea decorativa">
            <a:extLst>
              <a:ext uri="{FF2B5EF4-FFF2-40B4-BE49-F238E27FC236}">
                <a16:creationId xmlns:a16="http://schemas.microsoft.com/office/drawing/2014/main" id="{1BCE0F5A-B7FA-F98E-CCDA-5EACE5C27018}"/>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 name="Connettore diritto 6" descr="Linea decorativa">
            <a:extLst>
              <a:ext uri="{FF2B5EF4-FFF2-40B4-BE49-F238E27FC236}">
                <a16:creationId xmlns:a16="http://schemas.microsoft.com/office/drawing/2014/main" id="{F63563C2-E3BA-1AE1-AFAD-0EE76B8D170A}"/>
              </a:ext>
            </a:extLst>
          </xdr:cNvPr>
          <xdr:cNvCxnSpPr>
            <a:cxnSpLocks/>
          </xdr:cNvCxnSpPr>
        </xdr:nvCxnSpPr>
        <xdr:spPr>
          <a:xfrm>
            <a:off x="568299" y="3907631"/>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Passaggio" descr="Gli elenchi a discesa semplificano l'immissione dei dati. Ecco come crearne uno:">
            <a:extLst>
              <a:ext uri="{FF2B5EF4-FFF2-40B4-BE49-F238E27FC236}">
                <a16:creationId xmlns:a16="http://schemas.microsoft.com/office/drawing/2014/main" id="{A32110E6-23D3-5FCF-018F-51F3251EACD1}"/>
              </a:ext>
            </a:extLst>
          </xdr:cNvPr>
          <xdr:cNvSpPr txBox="1"/>
        </xdr:nvSpPr>
        <xdr:spPr>
          <a:xfrm>
            <a:off x="561975" y="975946"/>
            <a:ext cx="5298557" cy="25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Gli elenchi a discesa semplificano l'immissione dei dati. Ecco come crearne uno: </a:t>
            </a:r>
          </a:p>
        </xdr:txBody>
      </xdr:sp>
      <xdr:sp macro="" textlink="">
        <xdr:nvSpPr>
          <xdr:cNvPr id="10" name="Passaggio" descr="Per ognuno degli alimentari a destra devono essere validi solo tre nomi di reparto. I reparti sono Ortofrutta, Carne e Prodotti da forno">
            <a:extLst>
              <a:ext uri="{FF2B5EF4-FFF2-40B4-BE49-F238E27FC236}">
                <a16:creationId xmlns:a16="http://schemas.microsoft.com/office/drawing/2014/main" id="{98ADAF74-7E28-0ECE-54E5-2BA74277AC48}"/>
              </a:ext>
            </a:extLst>
          </xdr:cNvPr>
          <xdr:cNvSpPr txBox="1"/>
        </xdr:nvSpPr>
        <xdr:spPr>
          <a:xfrm>
            <a:off x="969777" y="1319678"/>
            <a:ext cx="4809516" cy="52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Per ognuno degli alimentari a destra devono essere validi solo tre nomi di reparto. I reparti sono Ortofrutta, Carne e Prodotti da forno.</a:t>
            </a:r>
          </a:p>
        </xdr:txBody>
      </xdr:sp>
      <xdr:sp macro="" textlink="">
        <xdr:nvSpPr>
          <xdr:cNvPr id="11" name="Ovale 10" descr="1">
            <a:extLst>
              <a:ext uri="{FF2B5EF4-FFF2-40B4-BE49-F238E27FC236}">
                <a16:creationId xmlns:a16="http://schemas.microsoft.com/office/drawing/2014/main" id="{51A06105-BEF5-38BD-665A-5162661F287A}"/>
              </a:ext>
            </a:extLst>
          </xdr:cNvPr>
          <xdr:cNvSpPr/>
        </xdr:nvSpPr>
        <xdr:spPr>
          <a:xfrm>
            <a:off x="565124" y="1277179"/>
            <a:ext cx="344792" cy="42069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xdr:nvSpPr>
          <xdr:cNvPr id="12" name="Passaggio" descr="Fai clic e trascina per selezionare le celle gialle sotto Reparto">
            <a:extLst>
              <a:ext uri="{FF2B5EF4-FFF2-40B4-BE49-F238E27FC236}">
                <a16:creationId xmlns:a16="http://schemas.microsoft.com/office/drawing/2014/main" id="{9FBE23B1-63CE-1730-491C-079EB40F0D43}"/>
              </a:ext>
            </a:extLst>
          </xdr:cNvPr>
          <xdr:cNvSpPr txBox="1"/>
        </xdr:nvSpPr>
        <xdr:spPr>
          <a:xfrm>
            <a:off x="969776" y="1816123"/>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Fai clic e trascina per selezionare le celle gialle sotto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Reparto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3" name="Ovale 12" descr="2">
            <a:extLst>
              <a:ext uri="{FF2B5EF4-FFF2-40B4-BE49-F238E27FC236}">
                <a16:creationId xmlns:a16="http://schemas.microsoft.com/office/drawing/2014/main" id="{08EA3EF0-1716-DC5B-1C91-A2752411FB93}"/>
              </a:ext>
            </a:extLst>
          </xdr:cNvPr>
          <xdr:cNvSpPr/>
        </xdr:nvSpPr>
        <xdr:spPr>
          <a:xfrm>
            <a:off x="565124" y="1768862"/>
            <a:ext cx="344792" cy="42069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xdr:nvSpPr>
          <xdr:cNvPr id="14" name="Passaggio" descr="Nella scheda Dati fai clic su Convalida dati. In Consenti fai clic su Elenco">
            <a:extLst>
              <a:ext uri="{FF2B5EF4-FFF2-40B4-BE49-F238E27FC236}">
                <a16:creationId xmlns:a16="http://schemas.microsoft.com/office/drawing/2014/main" id="{0C7B4F03-296F-64CD-1EF2-481199802A35}"/>
              </a:ext>
            </a:extLst>
          </xdr:cNvPr>
          <xdr:cNvSpPr txBox="1"/>
        </xdr:nvSpPr>
        <xdr:spPr>
          <a:xfrm>
            <a:off x="969777" y="2329764"/>
            <a:ext cx="4809516" cy="4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scheda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Convalida dati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Consenti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Elenco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5" name="Ovale 14" descr="3">
            <a:extLst>
              <a:ext uri="{FF2B5EF4-FFF2-40B4-BE49-F238E27FC236}">
                <a16:creationId xmlns:a16="http://schemas.microsoft.com/office/drawing/2014/main" id="{880FC9B5-8D90-037C-F5BB-7E8FA80C2DDE}"/>
              </a:ext>
            </a:extLst>
          </xdr:cNvPr>
          <xdr:cNvSpPr/>
        </xdr:nvSpPr>
        <xdr:spPr>
          <a:xfrm>
            <a:off x="565124" y="2287266"/>
            <a:ext cx="344792" cy="42069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xdr:nvSpPr>
          <xdr:cNvPr id="16" name="Passaggio" descr="Nella casella Origine digita Ortofrutta, Carne, Prodotti da forno. Verifica che siano separati da una virgola. Al termine fai clic su OK">
            <a:extLst>
              <a:ext uri="{FF2B5EF4-FFF2-40B4-BE49-F238E27FC236}">
                <a16:creationId xmlns:a16="http://schemas.microsoft.com/office/drawing/2014/main" id="{6039D115-369F-3F45-D12D-A5C463BCE502}"/>
              </a:ext>
            </a:extLst>
          </xdr:cNvPr>
          <xdr:cNvSpPr txBox="1"/>
        </xdr:nvSpPr>
        <xdr:spPr>
          <a:xfrm>
            <a:off x="976104" y="2655664"/>
            <a:ext cx="4809516" cy="643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casella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Origine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digita</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Ortofrutta, Carne, Prodotti da forno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Verifica che siano separati da un punto e virgola (se non funziona usa la virgola). .Se non vuoi</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scriverlo manualmente lopuoi seleziona dalle cellle d18:d20. </a:t>
            </a:r>
            <a:r>
              <a:rPr lang="it-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 termine fai clic su </a:t>
            </a:r>
            <a:r>
              <a:rPr lang="it-I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endPar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7" name="Ovale 16" descr="4">
            <a:extLst>
              <a:ext uri="{FF2B5EF4-FFF2-40B4-BE49-F238E27FC236}">
                <a16:creationId xmlns:a16="http://schemas.microsoft.com/office/drawing/2014/main" id="{E407D172-16A3-3876-EF6B-A2B0AE6DAD08}"/>
              </a:ext>
            </a:extLst>
          </xdr:cNvPr>
          <xdr:cNvSpPr/>
        </xdr:nvSpPr>
        <xdr:spPr>
          <a:xfrm>
            <a:off x="565124" y="2786014"/>
            <a:ext cx="344792" cy="42069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xdr:nvSpPr>
          <xdr:cNvPr id="18" name="Passaggio" descr="Ora fai clic sulla cella gialla accanto a Mele e vedrai un menu a discesa">
            <a:extLst>
              <a:ext uri="{FF2B5EF4-FFF2-40B4-BE49-F238E27FC236}">
                <a16:creationId xmlns:a16="http://schemas.microsoft.com/office/drawing/2014/main" id="{9A552547-1445-94D8-3212-1749B52B7732}"/>
              </a:ext>
            </a:extLst>
          </xdr:cNvPr>
          <xdr:cNvSpPr txBox="1"/>
        </xdr:nvSpPr>
        <xdr:spPr>
          <a:xfrm>
            <a:off x="969777" y="3322087"/>
            <a:ext cx="4809516" cy="45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Ora fai clic sulla cella gialla accanto 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Mele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 vedrai un menu a discesa.</a:t>
            </a:r>
          </a:p>
        </xdr:txBody>
      </xdr:sp>
      <xdr:sp macro="" textlink="">
        <xdr:nvSpPr>
          <xdr:cNvPr id="19" name="Ovale 18" descr="5">
            <a:extLst>
              <a:ext uri="{FF2B5EF4-FFF2-40B4-BE49-F238E27FC236}">
                <a16:creationId xmlns:a16="http://schemas.microsoft.com/office/drawing/2014/main" id="{57D3E1E4-C2DB-09F8-3B56-E5890B0EDCB2}"/>
              </a:ext>
            </a:extLst>
          </xdr:cNvPr>
          <xdr:cNvSpPr/>
        </xdr:nvSpPr>
        <xdr:spPr>
          <a:xfrm>
            <a:off x="565124" y="3274827"/>
            <a:ext cx="344792" cy="42069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25</xdr:row>
      <xdr:rowOff>190499</xdr:rowOff>
    </xdr:from>
    <xdr:to>
      <xdr:col>1</xdr:col>
      <xdr:colOff>6379200</xdr:colOff>
      <xdr:row>60</xdr:row>
      <xdr:rowOff>85724</xdr:rowOff>
    </xdr:to>
    <xdr:grpSp>
      <xdr:nvGrpSpPr>
        <xdr:cNvPr id="20" name="Procedura consigliata per gli elenchi a discesa: usare una tabella." descr="Procedura consigliata per gli elenchi a discesa: usare una tabella Fin qui hai imparato a inserire un menu a discesa per l'elenco dei reparti. Ma cosa succede se l'elenco cambia? Ad esempio, cosa accadrebbe se venisse aggiunto un nuovo reparto chiamato Latticini? In questo caso occorrerebbe aggiornare la finestra di dialogo Convalida dati. Esiste però un modo più efficiente, creando prima una tabella: Nella colonna F fai su una cella con un reparto. Ad esempio, fai clic su Carne. Per creare una tabella, premi CTRL e T, quindi fai clic su OK. Ora occorre configurare di nuovo la convalida dei dati. Nella colonna D seleziona tutte le celle vuote sotto Reparto. Nella scheda Dati fai clic su Convalida dati. In Consenti fai clic su Elenco. Fai clic all'interno della casella Origine e quindi sul pulsante con la freccia in su Fai clic e trascina per selezionare solo le celle Ortofrutta, Carne e Prodotti da forno nella colonna F, quindi fai clic sul pulsante con la freccia in giù Nella casella Origine dovrebbe comparire: =$F$32:$F$34 (in caso contrario, puoi digitarlo). Fai clic su OK. Ora fai clic sulla freccia a discesa. Sono presenti solo tre reparti: Ortofrutta, Carne e Prodotti da forno. Se però aggiungi un nuovo reparto nella colonna F sotto Prodotti da forno, l'elenco viene aggiornato con il nuovo reparto">
          <a:extLst>
            <a:ext uri="{FF2B5EF4-FFF2-40B4-BE49-F238E27FC236}">
              <a16:creationId xmlns:a16="http://schemas.microsoft.com/office/drawing/2014/main" id="{5010CF73-672A-478B-823D-8AD478438A02}"/>
            </a:ext>
          </a:extLst>
        </xdr:cNvPr>
        <xdr:cNvGrpSpPr/>
      </xdr:nvGrpSpPr>
      <xdr:grpSpPr>
        <a:xfrm>
          <a:off x="390525" y="5524499"/>
          <a:ext cx="6857355" cy="6562725"/>
          <a:chOff x="390525" y="6036468"/>
          <a:chExt cx="5693569" cy="6562725"/>
        </a:xfrm>
      </xdr:grpSpPr>
      <xdr:sp macro="" textlink="">
        <xdr:nvSpPr>
          <xdr:cNvPr id="21" name="Rettangolo 20" descr="Sfondo">
            <a:extLst>
              <a:ext uri="{FF2B5EF4-FFF2-40B4-BE49-F238E27FC236}">
                <a16:creationId xmlns:a16="http://schemas.microsoft.com/office/drawing/2014/main" id="{6E34399E-428A-C89D-A5CC-FE1F6E4B289F}"/>
              </a:ext>
            </a:extLst>
          </xdr:cNvPr>
          <xdr:cNvSpPr/>
        </xdr:nvSpPr>
        <xdr:spPr>
          <a:xfrm>
            <a:off x="390525" y="6036468"/>
            <a:ext cx="5693569" cy="65627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2" name="Passaggio" descr="Procedura consigliata per gli elenchi a discesa: usare una tabella">
            <a:extLst>
              <a:ext uri="{FF2B5EF4-FFF2-40B4-BE49-F238E27FC236}">
                <a16:creationId xmlns:a16="http://schemas.microsoft.com/office/drawing/2014/main" id="{FB16C551-6D80-D498-3D1D-1FAA44C7982D}"/>
              </a:ext>
            </a:extLst>
          </xdr:cNvPr>
          <xdr:cNvSpPr txBox="1"/>
        </xdr:nvSpPr>
        <xdr:spPr>
          <a:xfrm>
            <a:off x="622273" y="6164692"/>
            <a:ext cx="5214170" cy="80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Procedura consigliata per gli elenchi a discesa: usare una tabella.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3" name="Connettore diritto 22" descr="Linea decorativa">
            <a:extLst>
              <a:ext uri="{FF2B5EF4-FFF2-40B4-BE49-F238E27FC236}">
                <a16:creationId xmlns:a16="http://schemas.microsoft.com/office/drawing/2014/main" id="{EF7803FC-BBF0-A6E3-2A9E-9D0A5E64ED84}"/>
              </a:ext>
            </a:extLst>
          </xdr:cNvPr>
          <xdr:cNvCxnSpPr>
            <a:cxnSpLocks/>
          </xdr:cNvCxnSpPr>
        </xdr:nvCxnSpPr>
        <xdr:spPr>
          <a:xfrm>
            <a:off x="625449" y="7053105"/>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Passaggio" descr="Fin qui hai imparato a inserire un menu a discesa per l'elenco dei reparti. Ma cosa succede se l'elenco cambia? Ad esempio, cosa accadrebbe se venisse aggiunto un nuovo reparto chiamato Latticini? In questo caso occorrerebbe aggiornare la finestra di dialogo Convalida dati. Esiste però un modo più efficiente, creando prima una tabella:">
            <a:extLst>
              <a:ext uri="{FF2B5EF4-FFF2-40B4-BE49-F238E27FC236}">
                <a16:creationId xmlns:a16="http://schemas.microsoft.com/office/drawing/2014/main" id="{8A132451-5E3C-4D64-B37E-4F9C5F5B444F}"/>
              </a:ext>
            </a:extLst>
          </xdr:cNvPr>
          <xdr:cNvSpPr txBox="1"/>
        </xdr:nvSpPr>
        <xdr:spPr>
          <a:xfrm>
            <a:off x="619125" y="7126715"/>
            <a:ext cx="5298557"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 qui hai imparato a inserire un menu a discesa per l'elenco dei reparti. Ma cosa succede se l'elenco cambia? Ad esempio, cosa accadrebbe se venisse aggiunto un nuovo reparto chiamato Latticini? In questo caso occorrerebbe aggiornare la finestra di dialogo Convalida dati. Esiste però un modo più efficiente, creando prima una tabella:</a:t>
            </a:r>
          </a:p>
        </xdr:txBody>
      </xdr:sp>
      <xdr:sp macro="" textlink="">
        <xdr:nvSpPr>
          <xdr:cNvPr id="25" name="Passaggio" descr="Nella colonna G fai su una cella con un reparto. Ad esempio, fai clic su Carne">
            <a:extLst>
              <a:ext uri="{FF2B5EF4-FFF2-40B4-BE49-F238E27FC236}">
                <a16:creationId xmlns:a16="http://schemas.microsoft.com/office/drawing/2014/main" id="{ED4F8A5F-1A57-FAF5-849F-28265D5F0B46}"/>
              </a:ext>
            </a:extLst>
          </xdr:cNvPr>
          <xdr:cNvSpPr txBox="1"/>
        </xdr:nvSpPr>
        <xdr:spPr>
          <a:xfrm>
            <a:off x="1026927" y="8055711"/>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Nella colonna F fai clic su una cella con un reparto. Ad esempio, fai clic su </a:t>
            </a:r>
            <a:r>
              <a:rPr lang="it" sz="1100" b="1">
                <a:solidFill>
                  <a:schemeClr val="tx1">
                    <a:lumMod val="75000"/>
                    <a:lumOff val="25000"/>
                  </a:schemeClr>
                </a:solidFill>
                <a:latin typeface="Segoe UI" panose="020B0502040204020203" pitchFamily="34" charset="0"/>
                <a:cs typeface="Segoe UI" panose="020B0502040204020203" pitchFamily="34" charset="0"/>
              </a:rPr>
              <a:t>Carne</a:t>
            </a:r>
            <a:r>
              <a:rPr lang="it" sz="1100">
                <a:solidFill>
                  <a:schemeClr val="tx1">
                    <a:lumMod val="75000"/>
                    <a:lumOff val="25000"/>
                  </a:schemeClr>
                </a:solidFill>
                <a:latin typeface="Segoe UI" panose="020B0502040204020203" pitchFamily="34" charset="0"/>
                <a:cs typeface="Segoe UI" panose="020B0502040204020203" pitchFamily="34" charset="0"/>
              </a:rPr>
              <a:t>. </a:t>
            </a:r>
          </a:p>
        </xdr:txBody>
      </xdr:sp>
      <xdr:sp macro="" textlink="">
        <xdr:nvSpPr>
          <xdr:cNvPr id="26" name="Ovale 25" descr="1">
            <a:extLst>
              <a:ext uri="{FF2B5EF4-FFF2-40B4-BE49-F238E27FC236}">
                <a16:creationId xmlns:a16="http://schemas.microsoft.com/office/drawing/2014/main" id="{C1DD97B1-AD85-7D14-63C9-8990801E3281}"/>
              </a:ext>
            </a:extLst>
          </xdr:cNvPr>
          <xdr:cNvSpPr/>
        </xdr:nvSpPr>
        <xdr:spPr>
          <a:xfrm>
            <a:off x="622274" y="8013212"/>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xdr:nvSpPr>
          <xdr:cNvPr id="27" name="Passaggio" descr="Ora fai clic sulla freccia a discesa. Sono presenti solo tre reparti: Ortofrutta, Carne e Prodotti da forno. Se però aggiungi un nuovo reparto nella colonna F sotto Prodotti da forno, l'elenco viene aggiornato con il nuovo reparto">
            <a:extLst>
              <a:ext uri="{FF2B5EF4-FFF2-40B4-BE49-F238E27FC236}">
                <a16:creationId xmlns:a16="http://schemas.microsoft.com/office/drawing/2014/main" id="{7A11D8E0-1A13-B072-7279-AD05C3EF5F0A}"/>
              </a:ext>
            </a:extLst>
          </xdr:cNvPr>
          <xdr:cNvSpPr txBox="1"/>
        </xdr:nvSpPr>
        <xdr:spPr>
          <a:xfrm>
            <a:off x="1026926" y="11546780"/>
            <a:ext cx="4809517"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Ora fai clic sulla freccia a discesa. Sono presenti solo tre reparti: Ortofrutta, Carne e Prodotti da forno. Se però aggiungi un nuovo reparto nella colonna F sotto Prodotti da forno, l'elenco viene aggiornato con il nuovo reparto.</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28" name="Ovale 27" descr="8">
            <a:extLst>
              <a:ext uri="{FF2B5EF4-FFF2-40B4-BE49-F238E27FC236}">
                <a16:creationId xmlns:a16="http://schemas.microsoft.com/office/drawing/2014/main" id="{917788BD-3852-D7A5-3C58-41DF3416CC4E}"/>
              </a:ext>
            </a:extLst>
          </xdr:cNvPr>
          <xdr:cNvSpPr/>
        </xdr:nvSpPr>
        <xdr:spPr>
          <a:xfrm>
            <a:off x="622274" y="11504281"/>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8</a:t>
            </a:r>
          </a:p>
        </xdr:txBody>
      </xdr:sp>
      <xdr:sp macro="" textlink="">
        <xdr:nvSpPr>
          <xdr:cNvPr id="29" name="Passaggio" descr="Per creare una tabella, premi CTRL e T, quindi fai clic su OK">
            <a:extLst>
              <a:ext uri="{FF2B5EF4-FFF2-40B4-BE49-F238E27FC236}">
                <a16:creationId xmlns:a16="http://schemas.microsoft.com/office/drawing/2014/main" id="{0FE91E3D-04B4-9642-2076-011F9918622C}"/>
              </a:ext>
            </a:extLst>
          </xdr:cNvPr>
          <xdr:cNvSpPr txBox="1"/>
        </xdr:nvSpPr>
        <xdr:spPr>
          <a:xfrm>
            <a:off x="1026927" y="8530149"/>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Per creare una tabella, premi </a:t>
            </a:r>
            <a:r>
              <a:rPr lang="it" sz="1100" baseline="0">
                <a:solidFill>
                  <a:schemeClr val="tx1">
                    <a:lumMod val="75000"/>
                    <a:lumOff val="25000"/>
                  </a:schemeClr>
                </a:solidFill>
                <a:latin typeface="Segoe UI" panose="020B0502040204020203" pitchFamily="34" charset="0"/>
                <a:cs typeface="Segoe UI" panose="020B0502040204020203" pitchFamily="34" charset="0"/>
              </a:rPr>
              <a:t>                             </a:t>
            </a:r>
            <a:r>
              <a:rPr lang="it" sz="1100">
                <a:solidFill>
                  <a:schemeClr val="tx1">
                    <a:lumMod val="75000"/>
                    <a:lumOff val="25000"/>
                  </a:schemeClr>
                </a:solidFill>
                <a:latin typeface="Segoe UI" panose="020B0502040204020203" pitchFamily="34" charset="0"/>
                <a:cs typeface="Segoe UI" panose="020B0502040204020203" pitchFamily="34" charset="0"/>
              </a:rPr>
              <a:t>      </a:t>
            </a:r>
            <a:r>
              <a:rPr lang="it" sz="1100" b="0">
                <a:solidFill>
                  <a:schemeClr val="tx1">
                    <a:lumMod val="75000"/>
                    <a:lumOff val="25000"/>
                  </a:schemeClr>
                </a:solidFill>
                <a:latin typeface="Segoe UI" panose="020B0502040204020203" pitchFamily="34" charset="0"/>
                <a:cs typeface="Segoe UI" panose="020B0502040204020203" pitchFamily="34" charset="0"/>
              </a:rPr>
              <a:t>e quindi fai clic su </a:t>
            </a:r>
            <a:r>
              <a:rPr lang="it" sz="1100" b="1">
                <a:solidFill>
                  <a:schemeClr val="tx1">
                    <a:lumMod val="75000"/>
                    <a:lumOff val="25000"/>
                  </a:schemeClr>
                </a:solidFill>
                <a:latin typeface="Segoe UI" panose="020B0502040204020203" pitchFamily="34" charset="0"/>
                <a:cs typeface="Segoe UI" panose="020B0502040204020203" pitchFamily="34" charset="0"/>
              </a:rPr>
              <a:t>OK</a:t>
            </a:r>
            <a:r>
              <a:rPr lang="it"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30" name="Ovale 29" descr="2">
            <a:extLst>
              <a:ext uri="{FF2B5EF4-FFF2-40B4-BE49-F238E27FC236}">
                <a16:creationId xmlns:a16="http://schemas.microsoft.com/office/drawing/2014/main" id="{706958EE-2180-7933-76C5-ACD21AE58FBF}"/>
              </a:ext>
            </a:extLst>
          </xdr:cNvPr>
          <xdr:cNvSpPr/>
        </xdr:nvSpPr>
        <xdr:spPr>
          <a:xfrm>
            <a:off x="622274" y="8487650"/>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xdr:nvSpPr>
          <xdr:cNvPr id="31" name="Passaggio" descr="Ora occorre configurare di nuovo la convalida dei dati. Nella colonna D seleziona tutte le celle vuote sotto Reparto">
            <a:extLst>
              <a:ext uri="{FF2B5EF4-FFF2-40B4-BE49-F238E27FC236}">
                <a16:creationId xmlns:a16="http://schemas.microsoft.com/office/drawing/2014/main" id="{6D68FDEB-DE94-A470-019A-84E82067CE7B}"/>
              </a:ext>
            </a:extLst>
          </xdr:cNvPr>
          <xdr:cNvSpPr txBox="1"/>
        </xdr:nvSpPr>
        <xdr:spPr>
          <a:xfrm>
            <a:off x="1026927" y="9019134"/>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Ora occorre configurare di nuovo la convalida dei dati. Nella colonna D seleziona tutte le celle vuote sotto </a:t>
            </a:r>
            <a:r>
              <a:rPr lang="it" sz="1100" b="1">
                <a:solidFill>
                  <a:schemeClr val="tx1">
                    <a:lumMod val="75000"/>
                    <a:lumOff val="25000"/>
                  </a:schemeClr>
                </a:solidFill>
                <a:latin typeface="Segoe UI" panose="020B0502040204020203" pitchFamily="34" charset="0"/>
                <a:cs typeface="Segoe UI" panose="020B0502040204020203" pitchFamily="34" charset="0"/>
              </a:rPr>
              <a:t>Reparto</a:t>
            </a:r>
            <a:r>
              <a:rPr lang="it" sz="1100">
                <a:solidFill>
                  <a:schemeClr val="tx1">
                    <a:lumMod val="75000"/>
                    <a:lumOff val="25000"/>
                  </a:schemeClr>
                </a:solidFill>
                <a:latin typeface="Segoe UI" panose="020B0502040204020203" pitchFamily="34" charset="0"/>
                <a:cs typeface="Segoe UI" panose="020B0502040204020203" pitchFamily="34" charset="0"/>
              </a:rPr>
              <a:t>.</a:t>
            </a:r>
            <a:endParaRPr lang="en-US" sz="1100" b="1">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32" name="Ovale 31" descr="3">
            <a:extLst>
              <a:ext uri="{FF2B5EF4-FFF2-40B4-BE49-F238E27FC236}">
                <a16:creationId xmlns:a16="http://schemas.microsoft.com/office/drawing/2014/main" id="{D5BA7256-9964-D54F-59F0-913BC3D4A08E}"/>
              </a:ext>
            </a:extLst>
          </xdr:cNvPr>
          <xdr:cNvSpPr/>
        </xdr:nvSpPr>
        <xdr:spPr>
          <a:xfrm>
            <a:off x="622274" y="8976635"/>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cxnSp macro="">
        <xdr:nvCxnSpPr>
          <xdr:cNvPr id="33" name="Connettore diritto 32" descr="Linea decorativa">
            <a:extLst>
              <a:ext uri="{FF2B5EF4-FFF2-40B4-BE49-F238E27FC236}">
                <a16:creationId xmlns:a16="http://schemas.microsoft.com/office/drawing/2014/main" id="{3209BD99-BB1D-FAFA-56BB-EDA7D1D3C5BA}"/>
              </a:ext>
            </a:extLst>
          </xdr:cNvPr>
          <xdr:cNvCxnSpPr>
            <a:cxnSpLocks/>
          </xdr:cNvCxnSpPr>
        </xdr:nvCxnSpPr>
        <xdr:spPr>
          <a:xfrm>
            <a:off x="625449" y="1230977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4" name="Passaggio" descr="Nella scheda Dati fai clic su Convalida dati. In Consenti fai clic su Elenco">
            <a:extLst>
              <a:ext uri="{FF2B5EF4-FFF2-40B4-BE49-F238E27FC236}">
                <a16:creationId xmlns:a16="http://schemas.microsoft.com/office/drawing/2014/main" id="{B9A9EEA2-EFAD-09DD-F541-E512860B8CFD}"/>
              </a:ext>
            </a:extLst>
          </xdr:cNvPr>
          <xdr:cNvSpPr txBox="1"/>
        </xdr:nvSpPr>
        <xdr:spPr>
          <a:xfrm>
            <a:off x="1026927" y="9528746"/>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scheda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Convalida dati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Consenti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Elenco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35" name="Ovale 34" descr="4">
            <a:extLst>
              <a:ext uri="{FF2B5EF4-FFF2-40B4-BE49-F238E27FC236}">
                <a16:creationId xmlns:a16="http://schemas.microsoft.com/office/drawing/2014/main" id="{CBCDF1CA-A6F6-452B-D219-5AAF69EB10A1}"/>
              </a:ext>
            </a:extLst>
          </xdr:cNvPr>
          <xdr:cNvSpPr/>
        </xdr:nvSpPr>
        <xdr:spPr>
          <a:xfrm>
            <a:off x="622274" y="9486246"/>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xdr:nvSpPr>
          <xdr:cNvPr id="36" name="Passaggio" descr="Fai clic all'interno della casella Origine e quindi sul pulsante con la freccia in su">
            <a:extLst>
              <a:ext uri="{FF2B5EF4-FFF2-40B4-BE49-F238E27FC236}">
                <a16:creationId xmlns:a16="http://schemas.microsoft.com/office/drawing/2014/main" id="{9959B23E-2D61-44BC-9735-D661D5DB32F5}"/>
              </a:ext>
            </a:extLst>
          </xdr:cNvPr>
          <xdr:cNvSpPr txBox="1"/>
        </xdr:nvSpPr>
        <xdr:spPr>
          <a:xfrm>
            <a:off x="1026927" y="10036931"/>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Fai clic all'interno della casella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Origine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 quindi sul pulsante con la freccia in su</a:t>
            </a:r>
          </a:p>
        </xdr:txBody>
      </xdr:sp>
      <xdr:sp macro="" textlink="">
        <xdr:nvSpPr>
          <xdr:cNvPr id="37" name="Ovale 36" descr="5">
            <a:extLst>
              <a:ext uri="{FF2B5EF4-FFF2-40B4-BE49-F238E27FC236}">
                <a16:creationId xmlns:a16="http://schemas.microsoft.com/office/drawing/2014/main" id="{38F31033-F696-637C-AFA0-BAF3A908B097}"/>
              </a:ext>
            </a:extLst>
          </xdr:cNvPr>
          <xdr:cNvSpPr/>
        </xdr:nvSpPr>
        <xdr:spPr>
          <a:xfrm>
            <a:off x="622274" y="9994431"/>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5</a:t>
            </a:r>
          </a:p>
        </xdr:txBody>
      </xdr:sp>
      <xdr:sp macro="" textlink="">
        <xdr:nvSpPr>
          <xdr:cNvPr id="38" name="Passaggio" descr="Fai clic e trascina per selezionare solo le celle Ortofrutta, Carne e Prodotti da forno nella colonna F, quindi fai clic sul pulsante con la freccia in giù ">
            <a:extLst>
              <a:ext uri="{FF2B5EF4-FFF2-40B4-BE49-F238E27FC236}">
                <a16:creationId xmlns:a16="http://schemas.microsoft.com/office/drawing/2014/main" id="{000834A9-BD21-058C-60B8-ABDD93262900}"/>
              </a:ext>
            </a:extLst>
          </xdr:cNvPr>
          <xdr:cNvSpPr txBox="1"/>
        </xdr:nvSpPr>
        <xdr:spPr>
          <a:xfrm>
            <a:off x="1026927" y="1052654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Fai clic e trascina per selezionare solo le celle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Ortofrutta</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Prodotti da forno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nella colonna F, quindi fai clic sul pulsante con la freccia in giù </a:t>
            </a:r>
          </a:p>
        </xdr:txBody>
      </xdr:sp>
      <xdr:sp macro="" textlink="">
        <xdr:nvSpPr>
          <xdr:cNvPr id="39" name="Ovale 38" descr="6">
            <a:extLst>
              <a:ext uri="{FF2B5EF4-FFF2-40B4-BE49-F238E27FC236}">
                <a16:creationId xmlns:a16="http://schemas.microsoft.com/office/drawing/2014/main" id="{863BA6D4-C9A3-DD9C-1A64-6E6BA2B64AB4}"/>
              </a:ext>
            </a:extLst>
          </xdr:cNvPr>
          <xdr:cNvSpPr/>
        </xdr:nvSpPr>
        <xdr:spPr>
          <a:xfrm>
            <a:off x="622274" y="10484047"/>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6</a:t>
            </a:r>
          </a:p>
        </xdr:txBody>
      </xdr:sp>
      <xdr:sp macro="" textlink="">
        <xdr:nvSpPr>
          <xdr:cNvPr id="40" name="Passaggio" descr="Nella casella Origine dovrebbe comparire: =$F$32:$F$34 (in caso contrario, puoi digitarlo). Fai clic su OK">
            <a:extLst>
              <a:ext uri="{FF2B5EF4-FFF2-40B4-BE49-F238E27FC236}">
                <a16:creationId xmlns:a16="http://schemas.microsoft.com/office/drawing/2014/main" id="{A9588BBE-31EB-7C8D-CD51-A0684E7F9B9C}"/>
              </a:ext>
            </a:extLst>
          </xdr:cNvPr>
          <xdr:cNvSpPr txBox="1"/>
        </xdr:nvSpPr>
        <xdr:spPr>
          <a:xfrm>
            <a:off x="1026927" y="11025937"/>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casella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Origine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dovrebbe comparire: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=$F$32:$F$34</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 caso contrario, puoi digitarlo).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41" name="Ovale 40" descr="7">
            <a:extLst>
              <a:ext uri="{FF2B5EF4-FFF2-40B4-BE49-F238E27FC236}">
                <a16:creationId xmlns:a16="http://schemas.microsoft.com/office/drawing/2014/main" id="{25B9F832-67A2-A16F-41DA-8BAC04676A38}"/>
              </a:ext>
            </a:extLst>
          </xdr:cNvPr>
          <xdr:cNvSpPr/>
        </xdr:nvSpPr>
        <xdr:spPr>
          <a:xfrm>
            <a:off x="622274" y="10983437"/>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7</a:t>
            </a:r>
          </a:p>
        </xdr:txBody>
      </xdr:sp>
      <xdr:sp macro="" textlink="">
        <xdr:nvSpPr>
          <xdr:cNvPr id="42" name="Rettangolo: Angoli arrotondati 115" descr="Tasto CTRL">
            <a:extLst>
              <a:ext uri="{FF2B5EF4-FFF2-40B4-BE49-F238E27FC236}">
                <a16:creationId xmlns:a16="http://schemas.microsoft.com/office/drawing/2014/main" id="{1627A778-407D-7596-63E4-B33F22D5D70F}"/>
              </a:ext>
            </a:extLst>
          </xdr:cNvPr>
          <xdr:cNvSpPr/>
        </xdr:nvSpPr>
        <xdr:spPr>
          <a:xfrm>
            <a:off x="2632270" y="8552267"/>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43" name="Rettangolo: Angoli arrotondati 116" descr="Tasto T">
            <a:extLst>
              <a:ext uri="{FF2B5EF4-FFF2-40B4-BE49-F238E27FC236}">
                <a16:creationId xmlns:a16="http://schemas.microsoft.com/office/drawing/2014/main" id="{45EE8B48-7098-949C-7000-BCE1CA14E437}"/>
              </a:ext>
            </a:extLst>
          </xdr:cNvPr>
          <xdr:cNvSpPr/>
        </xdr:nvSpPr>
        <xdr:spPr>
          <a:xfrm>
            <a:off x="3176670" y="8552267"/>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900">
                <a:solidFill>
                  <a:schemeClr val="tx1"/>
                </a:solidFill>
                <a:latin typeface="Segoe UI" panose="020B0502040204020203" pitchFamily="34" charset="0"/>
                <a:cs typeface="Segoe UI" panose="020B0502040204020203" pitchFamily="34" charset="0"/>
              </a:rPr>
              <a:t>T</a:t>
            </a:r>
          </a:p>
        </xdr:txBody>
      </xdr:sp>
      <xdr:pic>
        <xdr:nvPicPr>
          <xdr:cNvPr id="44" name="Immagine 43" descr="Pulsante modifica riferimento">
            <a:extLst>
              <a:ext uri="{FF2B5EF4-FFF2-40B4-BE49-F238E27FC236}">
                <a16:creationId xmlns:a16="http://schemas.microsoft.com/office/drawing/2014/main" id="{EFF1D483-629C-DCA7-7616-D4631EDE73BB}"/>
              </a:ext>
            </a:extLst>
          </xdr:cNvPr>
          <xdr:cNvPicPr>
            <a:picLocks noChangeAspect="1"/>
          </xdr:cNvPicPr>
        </xdr:nvPicPr>
        <xdr:blipFill rotWithShape="1">
          <a:blip xmlns:r="http://schemas.openxmlformats.org/officeDocument/2006/relationships" r:embed="rId1"/>
          <a:srcRect l="14712" t="24591" r="18206" b="23984"/>
          <a:stretch/>
        </xdr:blipFill>
        <xdr:spPr>
          <a:xfrm>
            <a:off x="5195720" y="10094463"/>
            <a:ext cx="204439" cy="181207"/>
          </a:xfrm>
          <a:prstGeom prst="rect">
            <a:avLst/>
          </a:prstGeom>
        </xdr:spPr>
      </xdr:pic>
      <xdr:pic>
        <xdr:nvPicPr>
          <xdr:cNvPr id="45" name="Immagine 44" descr="Chiusura modifica riferimento">
            <a:extLst>
              <a:ext uri="{FF2B5EF4-FFF2-40B4-BE49-F238E27FC236}">
                <a16:creationId xmlns:a16="http://schemas.microsoft.com/office/drawing/2014/main" id="{07B7EFB7-D9AE-871A-8B08-9CA20EBA110C}"/>
              </a:ext>
            </a:extLst>
          </xdr:cNvPr>
          <xdr:cNvPicPr>
            <a:picLocks noChangeAspect="1"/>
          </xdr:cNvPicPr>
        </xdr:nvPicPr>
        <xdr:blipFill rotWithShape="1">
          <a:blip xmlns:r="http://schemas.openxmlformats.org/officeDocument/2006/relationships" r:embed="rId2"/>
          <a:srcRect l="20783" t="7697" r="13466" b="19960"/>
          <a:stretch/>
        </xdr:blipFill>
        <xdr:spPr>
          <a:xfrm>
            <a:off x="4062981" y="10751019"/>
            <a:ext cx="206644" cy="184043"/>
          </a:xfrm>
          <a:prstGeom prst="rect">
            <a:avLst/>
          </a:prstGeom>
        </xdr:spPr>
      </xdr:pic>
    </xdr:grpSp>
    <xdr:clientData/>
  </xdr:twoCellAnchor>
  <xdr:twoCellAnchor editAs="oneCell">
    <xdr:from>
      <xdr:col>4</xdr:col>
      <xdr:colOff>657225</xdr:colOff>
      <xdr:row>32</xdr:row>
      <xdr:rowOff>51379</xdr:rowOff>
    </xdr:from>
    <xdr:to>
      <xdr:col>8</xdr:col>
      <xdr:colOff>143007</xdr:colOff>
      <xdr:row>44</xdr:row>
      <xdr:rowOff>38099</xdr:rowOff>
    </xdr:to>
    <xdr:grpSp>
      <xdr:nvGrpSpPr>
        <xdr:cNvPr id="46" name="Gruppo 45" descr="L'ESPERTO SUGGERISCE&#10;Spesso gli elenchi di convalida come questo vengono collocati in una scheda separata. In questo modo si evita che gli altri utenti abbiano la tentazione di modificare un elenco">
          <a:extLst>
            <a:ext uri="{FF2B5EF4-FFF2-40B4-BE49-F238E27FC236}">
              <a16:creationId xmlns:a16="http://schemas.microsoft.com/office/drawing/2014/main" id="{8D817496-E502-4B69-956E-E158B39AA89F}"/>
            </a:ext>
          </a:extLst>
        </xdr:cNvPr>
        <xdr:cNvGrpSpPr/>
      </xdr:nvGrpSpPr>
      <xdr:grpSpPr>
        <a:xfrm>
          <a:off x="10022205" y="6718879"/>
          <a:ext cx="2830962" cy="2272720"/>
          <a:chOff x="8591550" y="7137979"/>
          <a:chExt cx="2733807" cy="2272720"/>
        </a:xfrm>
      </xdr:grpSpPr>
      <xdr:sp macro="" textlink="">
        <xdr:nvSpPr>
          <xdr:cNvPr id="47" name="Arco 46" descr="Freccia">
            <a:extLst>
              <a:ext uri="{FF2B5EF4-FFF2-40B4-BE49-F238E27FC236}">
                <a16:creationId xmlns:a16="http://schemas.microsoft.com/office/drawing/2014/main" id="{AB0572D9-19FE-A911-AACB-A2F4D2DA117B}"/>
              </a:ext>
            </a:extLst>
          </xdr:cNvPr>
          <xdr:cNvSpPr/>
        </xdr:nvSpPr>
        <xdr:spPr>
          <a:xfrm rot="648782">
            <a:off x="9879689" y="7137979"/>
            <a:ext cx="1445668" cy="1005459"/>
          </a:xfrm>
          <a:prstGeom prst="arc">
            <a:avLst>
              <a:gd name="adj1" fmla="val 1257410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pic>
        <xdr:nvPicPr>
          <xdr:cNvPr id="48" name="Elemento grafico 2" descr="Gufo">
            <a:extLst>
              <a:ext uri="{FF2B5EF4-FFF2-40B4-BE49-F238E27FC236}">
                <a16:creationId xmlns:a16="http://schemas.microsoft.com/office/drawing/2014/main" id="{38340D99-91BB-1F07-7FCF-50DD055A69F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591550" y="8075784"/>
            <a:ext cx="444647" cy="444647"/>
          </a:xfrm>
          <a:prstGeom prst="rect">
            <a:avLst/>
          </a:prstGeom>
        </xdr:spPr>
      </xdr:pic>
      <xdr:sp macro="" textlink="">
        <xdr:nvSpPr>
          <xdr:cNvPr id="49" name="Passaggio" descr="L'ESPERTO SUGGERISCE&#10;Spesso gli elenchi di convalida come questo vengono collocati in una scheda separata. In questo modo si evita che gli altri utenti abbiano la tentazione di modificare un elenco">
            <a:extLst>
              <a:ext uri="{FF2B5EF4-FFF2-40B4-BE49-F238E27FC236}">
                <a16:creationId xmlns:a16="http://schemas.microsoft.com/office/drawing/2014/main" id="{FF98EDFB-0A1C-EB57-AE9A-72E796559316}"/>
              </a:ext>
            </a:extLst>
          </xdr:cNvPr>
          <xdr:cNvSpPr txBox="1"/>
        </xdr:nvSpPr>
        <xdr:spPr>
          <a:xfrm>
            <a:off x="8924927" y="8048624"/>
            <a:ext cx="2038348"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L'ESPERTO SUGGERISCE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Spesso gli elenchi di convalida come questo vengono collocati in una scheda separata. In questo modo si evita che gli altri utenti abbiano la tentazione di modificare un elenco.</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4</xdr:col>
      <xdr:colOff>638174</xdr:colOff>
      <xdr:row>1</xdr:row>
      <xdr:rowOff>85725</xdr:rowOff>
    </xdr:from>
    <xdr:to>
      <xdr:col>8</xdr:col>
      <xdr:colOff>200024</xdr:colOff>
      <xdr:row>15</xdr:row>
      <xdr:rowOff>104775</xdr:rowOff>
    </xdr:to>
    <xdr:grpSp>
      <xdr:nvGrpSpPr>
        <xdr:cNvPr id="50" name="Gruppo 49" descr="INFORMAZIONI UTILI&#10;Gli elenchi a discesa contribuiscono a garantire che vengano immessi dati validi. Per questo motivo  fanno parte di un gruppo più ampio di funzionalità noto come Convalida dati. &#10;&#10;Esistono altri metodi di convalida dei dati. Ad esempio, è possibile limitare l'immissione a numeri interi, date o persino importi minimi e massimi. Le opzioni a disposizione sono molte. Per saperne di più, fai clic sul collegamento in fondo a questo foglio">
          <a:extLst>
            <a:ext uri="{FF2B5EF4-FFF2-40B4-BE49-F238E27FC236}">
              <a16:creationId xmlns:a16="http://schemas.microsoft.com/office/drawing/2014/main" id="{5E1C9E47-A46E-48BA-80AB-02AC52B54965}"/>
            </a:ext>
          </a:extLst>
        </xdr:cNvPr>
        <xdr:cNvGrpSpPr/>
      </xdr:nvGrpSpPr>
      <xdr:grpSpPr>
        <a:xfrm>
          <a:off x="10003154" y="847725"/>
          <a:ext cx="2907030" cy="2686050"/>
          <a:chOff x="8572500" y="847725"/>
          <a:chExt cx="2657716" cy="2933700"/>
        </a:xfrm>
      </xdr:grpSpPr>
      <xdr:sp macro="" textlink="">
        <xdr:nvSpPr>
          <xdr:cNvPr id="51" name="Passaggio" descr="INFORMAZIONI UTILI&#10;Gli elenchi a discesa contribuiscono a garantire che vengano immessi dati validi. Per questo motivo  fanno parte di un gruppo più ampio di funzionalità noto come Convalida dati. &#10;&#10;Esistono altri metodi di convalida dei dati. Ad esempio, è possibile limitare l'immissione a numeri interi, date o persino importi minimi e massimi. Le opzioni a disposizione sono molte. Per saperne di più, fai clic sul collegamento in fondo a questo foglio">
            <a:extLst>
              <a:ext uri="{FF2B5EF4-FFF2-40B4-BE49-F238E27FC236}">
                <a16:creationId xmlns:a16="http://schemas.microsoft.com/office/drawing/2014/main" id="{CB36EB34-2EB4-1133-5C36-3CB38671730D}"/>
              </a:ext>
            </a:extLst>
          </xdr:cNvPr>
          <xdr:cNvSpPr txBox="1"/>
        </xdr:nvSpPr>
        <xdr:spPr>
          <a:xfrm>
            <a:off x="8886093" y="882732"/>
            <a:ext cx="2344123" cy="2898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Gli elenchi a discesa contribuiscono a garantire che vengano immessi dati validi. Per questo motivo</a:t>
            </a:r>
            <a:r>
              <a:rPr lang="it" sz="1100" kern="0" baseline="0">
                <a:solidFill>
                  <a:schemeClr val="bg2">
                    <a:lumMod val="25000"/>
                  </a:schemeClr>
                </a:solidFill>
                <a:ea typeface="Segoe UI" pitchFamily="34" charset="0"/>
                <a:cs typeface="Segoe UI Light" panose="020B0502040204020203" pitchFamily="34" charset="0"/>
              </a:rPr>
              <a:t> </a:t>
            </a:r>
            <a:r>
              <a:rPr lang="it" sz="1100" kern="0">
                <a:solidFill>
                  <a:schemeClr val="bg2">
                    <a:lumMod val="25000"/>
                  </a:schemeClr>
                </a:solidFill>
                <a:ea typeface="Segoe UI" pitchFamily="34" charset="0"/>
                <a:cs typeface="Segoe UI Light" panose="020B0502040204020203" pitchFamily="34" charset="0"/>
              </a:rPr>
              <a:t> </a:t>
            </a:r>
            <a:r>
              <a:rPr lang="it" sz="1100" b="0" kern="0">
                <a:solidFill>
                  <a:schemeClr val="bg2">
                    <a:lumMod val="25000"/>
                  </a:schemeClr>
                </a:solidFill>
                <a:ea typeface="Segoe UI" pitchFamily="34" charset="0"/>
                <a:cs typeface="Segoe UI Light" panose="020B0502040204020203" pitchFamily="34" charset="0"/>
              </a:rPr>
              <a:t>fanno parte di un gruppo più ampio di funzionalità noto come</a:t>
            </a:r>
            <a:r>
              <a:rPr lang="it" sz="1100" b="1" kern="0">
                <a:solidFill>
                  <a:schemeClr val="bg2">
                    <a:lumMod val="25000"/>
                  </a:schemeClr>
                </a:solidFill>
                <a:ea typeface="Segoe UI" pitchFamily="34" charset="0"/>
                <a:cs typeface="Segoe UI Light" panose="020B0502040204020203" pitchFamily="34" charset="0"/>
              </a:rPr>
              <a:t> Convalida dati</a:t>
            </a:r>
            <a:r>
              <a:rPr lang="it" sz="1100" kern="0">
                <a:solidFill>
                  <a:schemeClr val="bg2">
                    <a:lumMod val="25000"/>
                  </a:schemeClr>
                </a:solidFill>
                <a:ea typeface="Segoe UI" pitchFamily="34" charset="0"/>
                <a:cs typeface="Segoe UI Light" panose="020B0502040204020203" pitchFamily="34" charset="0"/>
              </a:rPr>
              <a:t>. </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Esistono altri metodi di convalida dei dati</a:t>
            </a:r>
            <a:r>
              <a:rPr lang="it" sz="1100" kern="0" baseline="0">
                <a:solidFill>
                  <a:schemeClr val="bg2">
                    <a:lumMod val="25000"/>
                  </a:schemeClr>
                </a:solidFill>
                <a:ea typeface="Segoe UI" pitchFamily="34" charset="0"/>
                <a:cs typeface="Segoe UI Light" panose="020B0502040204020203" pitchFamily="34" charset="0"/>
              </a:rPr>
              <a:t>. Ad esempio, è possibile </a:t>
            </a:r>
            <a:r>
              <a:rPr lang="it" sz="1100" kern="0">
                <a:solidFill>
                  <a:schemeClr val="bg2">
                    <a:lumMod val="25000"/>
                  </a:schemeClr>
                </a:solidFill>
                <a:ea typeface="Segoe UI" pitchFamily="34" charset="0"/>
                <a:cs typeface="Segoe UI Light" panose="020B0502040204020203" pitchFamily="34" charset="0"/>
              </a:rPr>
              <a:t>limitare</a:t>
            </a:r>
            <a:r>
              <a:rPr lang="it" sz="1100" kern="0" baseline="0">
                <a:solidFill>
                  <a:schemeClr val="bg2">
                    <a:lumMod val="25000"/>
                  </a:schemeClr>
                </a:solidFill>
                <a:ea typeface="Segoe UI" pitchFamily="34" charset="0"/>
                <a:cs typeface="Segoe UI Light" panose="020B0502040204020203" pitchFamily="34" charset="0"/>
              </a:rPr>
              <a:t> l'immissione a numeri interi, date o persino importi minimi e massimi. Le opzioni a disposizione sono molte. Per saperne di più, fai clic sul collegamento in fondo a questo foglio.</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52" name="Elemento grafico 147" descr="Occhiali">
            <a:extLst>
              <a:ext uri="{FF2B5EF4-FFF2-40B4-BE49-F238E27FC236}">
                <a16:creationId xmlns:a16="http://schemas.microsoft.com/office/drawing/2014/main" id="{9EFFB06B-0E79-678B-74C2-2591E81F7EE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8572500" y="847725"/>
            <a:ext cx="352533" cy="364990"/>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mo" refreshedDate="45615.446336805559" createdVersion="8" refreshedVersion="8" minRefreshableVersion="3" recordCount="12" xr:uid="{ED5AAFEF-AA64-4B7D-A63A-0F92530F841C}">
  <cacheSource type="worksheet">
    <worksheetSource ref="F49:H61" sheet="Funzioni condizionali"/>
  </cacheSource>
  <cacheFields count="3">
    <cacheField name="Frutta" numFmtId="0">
      <sharedItems count="4">
        <s v="Mele"/>
        <s v="Arance"/>
        <s v="Banane"/>
        <s v="Limoni"/>
      </sharedItems>
    </cacheField>
    <cacheField name="Tipo" numFmtId="0">
      <sharedItems count="8">
        <s v="Fuji"/>
        <s v="Florida"/>
        <s v="Cavendish"/>
        <s v="Rough"/>
        <s v="Honeycrisp"/>
        <s v="Navel"/>
        <s v="Lady Finger"/>
        <s v="Eureka"/>
      </sharedItems>
    </cacheField>
    <cacheField name="Quantità" numFmtId="0">
      <sharedItems containsSemiMixedTypes="0" containsString="0" containsNumber="1" containsInteger="1" minValue="20" maxValue="6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mo" refreshedDate="45615.461090856479" createdVersion="8" refreshedVersion="8" minRefreshableVersion="3" recordCount="12" xr:uid="{748EA51E-6054-4027-B0D9-8EAB9DD1E0E5}">
  <cacheSource type="worksheet">
    <worksheetSource ref="A1:D13" sheet="più.se"/>
  </cacheSource>
  <cacheFields count="4">
    <cacheField name="Data" numFmtId="14">
      <sharedItems containsSemiMixedTypes="0" containsNonDate="0" containsDate="1" containsString="0" minDate="2024-01-01T00:00:00" maxDate="2024-01-13T00:00:00"/>
    </cacheField>
    <cacheField name="Prodotto" numFmtId="0">
      <sharedItems count="3">
        <s v="Prodotto A"/>
        <s v="Prodotto B"/>
        <s v="Prodotto C"/>
      </sharedItems>
    </cacheField>
    <cacheField name="Regione" numFmtId="0">
      <sharedItems count="3">
        <s v="Nord"/>
        <s v="Sud"/>
        <s v="Centro"/>
      </sharedItems>
    </cacheField>
    <cacheField name="Vendite" numFmtId="0">
      <sharedItems containsSemiMixedTypes="0" containsString="0" containsNumber="1" containsInteger="1" minValue="1200" maxValue="3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x v="0"/>
    <n v="50"/>
  </r>
  <r>
    <x v="1"/>
    <x v="1"/>
    <n v="20"/>
  </r>
  <r>
    <x v="2"/>
    <x v="2"/>
    <n v="60"/>
  </r>
  <r>
    <x v="3"/>
    <x v="3"/>
    <n v="40"/>
  </r>
  <r>
    <x v="0"/>
    <x v="4"/>
    <n v="50"/>
  </r>
  <r>
    <x v="1"/>
    <x v="5"/>
    <n v="20"/>
  </r>
  <r>
    <x v="2"/>
    <x v="6"/>
    <n v="60"/>
  </r>
  <r>
    <x v="3"/>
    <x v="7"/>
    <n v="40"/>
  </r>
  <r>
    <x v="0"/>
    <x v="4"/>
    <n v="50"/>
  </r>
  <r>
    <x v="1"/>
    <x v="5"/>
    <n v="20"/>
  </r>
  <r>
    <x v="2"/>
    <x v="2"/>
    <n v="60"/>
  </r>
  <r>
    <x v="3"/>
    <x v="7"/>
    <n v="4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d v="2024-01-01T00:00:00"/>
    <x v="0"/>
    <x v="0"/>
    <n v="1500"/>
  </r>
  <r>
    <d v="2024-01-02T00:00:00"/>
    <x v="1"/>
    <x v="1"/>
    <n v="2500"/>
  </r>
  <r>
    <d v="2024-01-03T00:00:00"/>
    <x v="2"/>
    <x v="0"/>
    <n v="1200"/>
  </r>
  <r>
    <d v="2024-01-04T00:00:00"/>
    <x v="0"/>
    <x v="2"/>
    <n v="1800"/>
  </r>
  <r>
    <d v="2024-01-05T00:00:00"/>
    <x v="1"/>
    <x v="0"/>
    <n v="3000"/>
  </r>
  <r>
    <d v="2024-01-06T00:00:00"/>
    <x v="2"/>
    <x v="1"/>
    <n v="1600"/>
  </r>
  <r>
    <d v="2024-01-07T00:00:00"/>
    <x v="0"/>
    <x v="1"/>
    <n v="2000"/>
  </r>
  <r>
    <d v="2024-01-08T00:00:00"/>
    <x v="1"/>
    <x v="2"/>
    <n v="2200"/>
  </r>
  <r>
    <d v="2024-01-09T00:00:00"/>
    <x v="2"/>
    <x v="0"/>
    <n v="1400"/>
  </r>
  <r>
    <d v="2024-01-10T00:00:00"/>
    <x v="0"/>
    <x v="2"/>
    <n v="2100"/>
  </r>
  <r>
    <d v="2024-01-11T00:00:00"/>
    <x v="1"/>
    <x v="1"/>
    <n v="2700"/>
  </r>
  <r>
    <d v="2024-01-12T00:00:00"/>
    <x v="2"/>
    <x v="2"/>
    <n v="13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9F5EC03-91DE-468E-A47F-C572CA1D38EA}" name="Tabella pivot1" cacheId="4" applyNumberFormats="0" applyBorderFormats="0" applyFontFormats="0" applyPatternFormats="0" applyAlignmentFormats="0" applyWidthHeightFormats="1" dataCaption="Valori" updatedVersion="8" minRefreshableVersion="3" useAutoFormatting="1" itemPrintTitles="1" createdVersion="8" indent="0" outline="1" outlineData="1" multipleFieldFilters="0">
  <location ref="A3:B16" firstHeaderRow="1" firstDataRow="1" firstDataCol="1"/>
  <pivotFields count="3">
    <pivotField axis="axisRow" showAll="0">
      <items count="5">
        <item x="1"/>
        <item x="2"/>
        <item x="3"/>
        <item x="0"/>
        <item t="default"/>
      </items>
    </pivotField>
    <pivotField axis="axisRow" showAll="0">
      <items count="9">
        <item x="2"/>
        <item x="7"/>
        <item x="1"/>
        <item x="0"/>
        <item x="4"/>
        <item x="6"/>
        <item x="5"/>
        <item x="3"/>
        <item t="default"/>
      </items>
    </pivotField>
    <pivotField dataField="1" showAll="0"/>
  </pivotFields>
  <rowFields count="2">
    <field x="0"/>
    <field x="1"/>
  </rowFields>
  <rowItems count="13">
    <i>
      <x/>
    </i>
    <i r="1">
      <x v="2"/>
    </i>
    <i r="1">
      <x v="6"/>
    </i>
    <i>
      <x v="1"/>
    </i>
    <i r="1">
      <x/>
    </i>
    <i r="1">
      <x v="5"/>
    </i>
    <i>
      <x v="2"/>
    </i>
    <i r="1">
      <x v="1"/>
    </i>
    <i r="1">
      <x v="7"/>
    </i>
    <i>
      <x v="3"/>
    </i>
    <i r="1">
      <x v="3"/>
    </i>
    <i r="1">
      <x v="4"/>
    </i>
    <i t="grand">
      <x/>
    </i>
  </rowItems>
  <colItems count="1">
    <i/>
  </colItems>
  <dataFields count="1">
    <dataField name="Somma di Quantità" fld="2" baseField="0" baseItem="0"/>
  </dataFields>
  <formats count="1">
    <format dxfId="2">
      <pivotArea dataOnly="0"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BA72C06-7A10-4338-BF91-447205E4CE05}" name="Tabella pivot2" cacheId="9" applyNumberFormats="0" applyBorderFormats="0" applyFontFormats="0" applyPatternFormats="0" applyAlignmentFormats="0" applyWidthHeightFormats="1" dataCaption="Valori" updatedVersion="8" minRefreshableVersion="3" useAutoFormatting="1" itemPrintTitles="1" createdVersion="8" indent="0" outline="1" outlineData="1" multipleFieldFilters="0">
  <location ref="G19:H32" firstHeaderRow="1" firstDataRow="1" firstDataCol="1"/>
  <pivotFields count="4">
    <pivotField numFmtId="14" showAll="0"/>
    <pivotField axis="axisRow" showAll="0">
      <items count="4">
        <item x="0"/>
        <item x="1"/>
        <item x="2"/>
        <item t="default"/>
      </items>
    </pivotField>
    <pivotField axis="axisRow" showAll="0">
      <items count="4">
        <item x="2"/>
        <item x="0"/>
        <item x="1"/>
        <item t="default"/>
      </items>
    </pivotField>
    <pivotField dataField="1" showAll="0"/>
  </pivotFields>
  <rowFields count="2">
    <field x="1"/>
    <field x="2"/>
  </rowFields>
  <rowItems count="13">
    <i>
      <x/>
    </i>
    <i r="1">
      <x/>
    </i>
    <i r="1">
      <x v="1"/>
    </i>
    <i r="1">
      <x v="2"/>
    </i>
    <i>
      <x v="1"/>
    </i>
    <i r="1">
      <x/>
    </i>
    <i r="1">
      <x v="1"/>
    </i>
    <i r="1">
      <x v="2"/>
    </i>
    <i>
      <x v="2"/>
    </i>
    <i r="1">
      <x/>
    </i>
    <i r="1">
      <x v="1"/>
    </i>
    <i r="1">
      <x v="2"/>
    </i>
    <i t="grand">
      <x/>
    </i>
  </rowItems>
  <colItems count="1">
    <i/>
  </colItems>
  <dataFields count="1">
    <dataField name="Somma di Vendite" fld="3"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CC1402-76FF-432F-BC52-71B45FCD8014}" name="tbl_Fruit" displayName="tbl_Fruit" ref="Z2:Z6" totalsRowShown="0" headerRowDxfId="17" dataDxfId="16">
  <autoFilter ref="Z2:Z6" xr:uid="{00000000-0009-0000-0100-000001000000}"/>
  <tableColumns count="1">
    <tableColumn id="1" xr3:uid="{FCF0AAC4-88D2-42B2-95C8-D905D74315E2}" name="Frutta" dataDxfId="15" dataCellStyle="CellaGrigi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448375-BAB4-462D-957C-E6D40513D3FF}" name="tbl_FruitType" displayName="tbl_FruitType" ref="AB2:AB4" totalsRowShown="0" headerRowDxfId="14" dataDxfId="13">
  <autoFilter ref="AB2:AB4" xr:uid="{00000000-0009-0000-0100-000002000000}"/>
  <tableColumns count="1">
    <tableColumn id="1" xr3:uid="{5E477A53-2B32-4BE4-9995-4D66BD67327E}" name="Mele" dataDxfId="12" dataCellStyle="CellaGrig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F576EF-0495-4F35-9F87-18C1D5CF95F1}" name="tbl_FruitType4" displayName="tbl_FruitType4" ref="AD2:AD4" totalsRowShown="0" headerRowDxfId="11" dataDxfId="10">
  <autoFilter ref="AD2:AD4" xr:uid="{00000000-0009-0000-0100-000003000000}"/>
  <tableColumns count="1">
    <tableColumn id="1" xr3:uid="{5F5F7804-A5E7-4FFB-BAF4-587B54EC0871}" name="Arance" dataDxfId="9" dataCellStyle="CellaGrigi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A74F3D5-3BC1-400B-91AF-997A3F817B93}" name="tbl_FruitType5" displayName="tbl_FruitType5" ref="AH2:AH4" totalsRowShown="0" headerRowDxfId="8" dataDxfId="7">
  <autoFilter ref="AH2:AH4" xr:uid="{00000000-0009-0000-0100-000004000000}"/>
  <tableColumns count="1">
    <tableColumn id="1" xr3:uid="{EF284641-4524-47AA-AA7B-5F2D3E421C5F}" name="Limoni" dataDxfId="6" dataCellStyle="CellaGrigi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4A7C66-FDC3-4894-81DC-10620226A4E6}" name="tbl_FruitType6" displayName="tbl_FruitType6" ref="AF2:AF4" totalsRowShown="0" headerRowDxfId="5" dataDxfId="4">
  <autoFilter ref="AF2:AF4" xr:uid="{00000000-0009-0000-0100-000005000000}"/>
  <tableColumns count="1">
    <tableColumn id="1" xr3:uid="{0B70DA53-97B5-4AF9-95F3-3477B760F867}" name="Banane" dataDxfId="3" dataCellStyle="CellaGrigia"/>
  </tableColumns>
  <tableStyleInfo name="TableStyleMedium2"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upport.office.com/it-IT/article/apply-data-validation-to-cells-29fecbcc-d1b9-42c1-9d76-eff3ce5f7249?ui=it-IT&amp;rs=en-001&amp;ad=us" TargetMode="External"/><Relationship Id="rId1" Type="http://schemas.openxmlformats.org/officeDocument/2006/relationships/hyperlink" Target="https://support.office.com/it-IT/article/create-a-drop-down-list-7693307a-59ef-400a-b769-c5402dce407b?ui=it-IT&amp;rs=en-001&amp;ad=us" TargetMode="External"/><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1AB7-DECE-4F3B-B40C-9948AE160289}">
  <dimension ref="L1:L41"/>
  <sheetViews>
    <sheetView topLeftCell="A3" workbookViewId="0">
      <selection activeCell="L11" sqref="L11"/>
    </sheetView>
  </sheetViews>
  <sheetFormatPr defaultRowHeight="14.4" x14ac:dyDescent="0.3"/>
  <cols>
    <col min="12" max="12" width="87.33203125" customWidth="1"/>
  </cols>
  <sheetData>
    <row r="1" spans="12:12" x14ac:dyDescent="0.3">
      <c r="L1" s="83" t="e" vm="1">
        <v>#VALUE!</v>
      </c>
    </row>
    <row r="2" spans="12:12" x14ac:dyDescent="0.3">
      <c r="L2" s="83"/>
    </row>
    <row r="3" spans="12:12" ht="21" x14ac:dyDescent="0.4">
      <c r="L3" s="2" t="s">
        <v>131</v>
      </c>
    </row>
    <row r="4" spans="12:12" x14ac:dyDescent="0.3">
      <c r="L4" s="1" t="s">
        <v>137</v>
      </c>
    </row>
    <row r="8" spans="12:12" ht="20.399999999999999" x14ac:dyDescent="0.3">
      <c r="L8" s="3" t="s">
        <v>0</v>
      </c>
    </row>
    <row r="9" spans="12:12" ht="21" x14ac:dyDescent="0.4">
      <c r="L9" s="4" t="s">
        <v>5</v>
      </c>
    </row>
    <row r="10" spans="12:12" ht="20.399999999999999" x14ac:dyDescent="0.3">
      <c r="L10" s="7" t="s">
        <v>3</v>
      </c>
    </row>
    <row r="11" spans="12:12" ht="20.399999999999999" x14ac:dyDescent="0.3">
      <c r="L11" s="7" t="s">
        <v>4</v>
      </c>
    </row>
    <row r="12" spans="12:12" ht="20.399999999999999" x14ac:dyDescent="0.3">
      <c r="L12" s="3"/>
    </row>
    <row r="13" spans="12:12" ht="20.399999999999999" x14ac:dyDescent="0.3">
      <c r="L13" s="3" t="s">
        <v>1</v>
      </c>
    </row>
    <row r="14" spans="12:12" ht="20.399999999999999" x14ac:dyDescent="0.3">
      <c r="L14" s="7" t="s">
        <v>132</v>
      </c>
    </row>
    <row r="15" spans="12:12" ht="20.399999999999999" x14ac:dyDescent="0.3">
      <c r="L15" s="7" t="s">
        <v>133</v>
      </c>
    </row>
    <row r="16" spans="12:12" ht="20.399999999999999" x14ac:dyDescent="0.3">
      <c r="L16" s="7" t="s">
        <v>134</v>
      </c>
    </row>
    <row r="17" spans="12:12" ht="20.399999999999999" x14ac:dyDescent="0.3">
      <c r="L17" s="7" t="s">
        <v>135</v>
      </c>
    </row>
    <row r="18" spans="12:12" ht="20.399999999999999" x14ac:dyDescent="0.3">
      <c r="L18" s="7" t="s">
        <v>136</v>
      </c>
    </row>
    <row r="19" spans="12:12" x14ac:dyDescent="0.3">
      <c r="L19" s="5"/>
    </row>
    <row r="23" spans="12:12" x14ac:dyDescent="0.3">
      <c r="L23" s="5"/>
    </row>
    <row r="30" spans="12:12" x14ac:dyDescent="0.3">
      <c r="L30" s="6"/>
    </row>
    <row r="41" spans="12:12" x14ac:dyDescent="0.3">
      <c r="L41" s="5"/>
    </row>
  </sheetData>
  <mergeCells count="1">
    <mergeCell ref="L1:L2"/>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D02EC-9D94-47F0-BD1A-A523CD2E984E}">
  <dimension ref="A1:D14"/>
  <sheetViews>
    <sheetView workbookViewId="0">
      <selection activeCell="C15" sqref="C15"/>
    </sheetView>
  </sheetViews>
  <sheetFormatPr defaultRowHeight="14.4" x14ac:dyDescent="0.3"/>
  <cols>
    <col min="1" max="1" width="10.5546875" bestFit="1" customWidth="1"/>
    <col min="2" max="2" width="9.88671875" bestFit="1" customWidth="1"/>
  </cols>
  <sheetData>
    <row r="1" spans="1:4" x14ac:dyDescent="0.3">
      <c r="A1" t="s">
        <v>213</v>
      </c>
      <c r="B1" t="s">
        <v>214</v>
      </c>
      <c r="C1" t="s">
        <v>215</v>
      </c>
      <c r="D1" t="s">
        <v>216</v>
      </c>
    </row>
    <row r="2" spans="1:4" x14ac:dyDescent="0.3">
      <c r="A2" s="67">
        <v>45292</v>
      </c>
      <c r="B2" t="s">
        <v>217</v>
      </c>
      <c r="C2" t="s">
        <v>218</v>
      </c>
      <c r="D2">
        <v>1500</v>
      </c>
    </row>
    <row r="3" spans="1:4" x14ac:dyDescent="0.3">
      <c r="A3" s="67">
        <v>45293</v>
      </c>
      <c r="B3" t="s">
        <v>219</v>
      </c>
      <c r="C3" t="s">
        <v>220</v>
      </c>
      <c r="D3">
        <v>2500</v>
      </c>
    </row>
    <row r="4" spans="1:4" x14ac:dyDescent="0.3">
      <c r="A4" s="67">
        <v>45294</v>
      </c>
      <c r="B4" t="s">
        <v>221</v>
      </c>
      <c r="C4" t="s">
        <v>218</v>
      </c>
      <c r="D4">
        <v>1200</v>
      </c>
    </row>
    <row r="5" spans="1:4" x14ac:dyDescent="0.3">
      <c r="A5" s="67">
        <v>45295</v>
      </c>
      <c r="B5" t="s">
        <v>217</v>
      </c>
      <c r="C5" t="s">
        <v>222</v>
      </c>
      <c r="D5">
        <v>1800</v>
      </c>
    </row>
    <row r="6" spans="1:4" x14ac:dyDescent="0.3">
      <c r="A6" s="67">
        <v>45296</v>
      </c>
      <c r="B6" t="s">
        <v>219</v>
      </c>
      <c r="C6" t="s">
        <v>218</v>
      </c>
      <c r="D6">
        <v>3000</v>
      </c>
    </row>
    <row r="7" spans="1:4" x14ac:dyDescent="0.3">
      <c r="A7" s="67">
        <v>45297</v>
      </c>
      <c r="B7" t="s">
        <v>221</v>
      </c>
      <c r="C7" t="s">
        <v>220</v>
      </c>
      <c r="D7">
        <v>1600</v>
      </c>
    </row>
    <row r="8" spans="1:4" x14ac:dyDescent="0.3">
      <c r="A8" s="67">
        <v>45298</v>
      </c>
      <c r="B8" t="s">
        <v>217</v>
      </c>
      <c r="C8" t="s">
        <v>220</v>
      </c>
      <c r="D8">
        <v>2000</v>
      </c>
    </row>
    <row r="9" spans="1:4" x14ac:dyDescent="0.3">
      <c r="A9" s="67">
        <v>45299</v>
      </c>
      <c r="B9" t="s">
        <v>219</v>
      </c>
      <c r="C9" t="s">
        <v>222</v>
      </c>
      <c r="D9">
        <v>2200</v>
      </c>
    </row>
    <row r="10" spans="1:4" x14ac:dyDescent="0.3">
      <c r="A10" s="67">
        <v>45300</v>
      </c>
      <c r="B10" t="s">
        <v>221</v>
      </c>
      <c r="C10" t="s">
        <v>218</v>
      </c>
      <c r="D10">
        <v>1400</v>
      </c>
    </row>
    <row r="11" spans="1:4" x14ac:dyDescent="0.3">
      <c r="A11" s="67">
        <v>45301</v>
      </c>
      <c r="B11" t="s">
        <v>217</v>
      </c>
      <c r="C11" t="s">
        <v>222</v>
      </c>
      <c r="D11">
        <v>2100</v>
      </c>
    </row>
    <row r="12" spans="1:4" x14ac:dyDescent="0.3">
      <c r="A12" s="67">
        <v>45302</v>
      </c>
      <c r="B12" t="s">
        <v>219</v>
      </c>
      <c r="C12" t="s">
        <v>220</v>
      </c>
      <c r="D12">
        <v>2700</v>
      </c>
    </row>
    <row r="13" spans="1:4" x14ac:dyDescent="0.3">
      <c r="A13" s="67">
        <v>45303</v>
      </c>
      <c r="B13" t="s">
        <v>221</v>
      </c>
      <c r="C13" t="s">
        <v>222</v>
      </c>
      <c r="D13">
        <v>1300</v>
      </c>
    </row>
    <row r="14" spans="1:4" x14ac:dyDescent="0.3">
      <c r="C14" t="s">
        <v>232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7611-538E-40F3-B87B-7E9204CDAC61}">
  <dimension ref="A1:P15"/>
  <sheetViews>
    <sheetView workbookViewId="0">
      <selection activeCell="D12" sqref="D12"/>
    </sheetView>
  </sheetViews>
  <sheetFormatPr defaultRowHeight="14.4" x14ac:dyDescent="0.3"/>
  <cols>
    <col min="1" max="1" width="10.6640625" customWidth="1"/>
    <col min="2" max="2" width="9.77734375" customWidth="1"/>
  </cols>
  <sheetData>
    <row r="1" spans="1:16" ht="30.6" x14ac:dyDescent="0.45">
      <c r="A1" s="70" t="s">
        <v>214</v>
      </c>
      <c r="B1" s="70" t="s">
        <v>215</v>
      </c>
      <c r="C1" s="70" t="s">
        <v>231</v>
      </c>
      <c r="G1" s="68" t="s">
        <v>237</v>
      </c>
      <c r="H1" s="68"/>
      <c r="I1" s="68"/>
      <c r="J1" s="68"/>
      <c r="K1" s="68"/>
      <c r="L1" s="68"/>
      <c r="M1" s="69"/>
      <c r="N1" s="69"/>
      <c r="O1" s="69"/>
      <c r="P1" s="69"/>
    </row>
    <row r="2" spans="1:16" x14ac:dyDescent="0.3">
      <c r="A2" t="s">
        <v>217</v>
      </c>
      <c r="B2" t="s">
        <v>218</v>
      </c>
      <c r="C2">
        <f>AVERAGEIFS(vendite!D:D,vendite!B:B,A2,vendite!C:C,B2)</f>
        <v>1500</v>
      </c>
    </row>
    <row r="3" spans="1:16" x14ac:dyDescent="0.3">
      <c r="A3" t="s">
        <v>217</v>
      </c>
      <c r="B3" t="s">
        <v>222</v>
      </c>
      <c r="C3">
        <f>AVERAGEIFS(vendite!D:D,vendite!B:B,A3,vendite!C:C,B3)</f>
        <v>1950</v>
      </c>
    </row>
    <row r="4" spans="1:16" x14ac:dyDescent="0.3">
      <c r="A4" t="s">
        <v>217</v>
      </c>
      <c r="B4" t="s">
        <v>220</v>
      </c>
      <c r="C4">
        <f>AVERAGEIFS(vendite!D:D,vendite!B:B,A4,vendite!C:C,B4)</f>
        <v>2000</v>
      </c>
    </row>
    <row r="5" spans="1:16" x14ac:dyDescent="0.3">
      <c r="A5" t="s">
        <v>219</v>
      </c>
      <c r="B5" t="s">
        <v>218</v>
      </c>
      <c r="C5">
        <f>AVERAGEIFS(vendite!D:D,vendite!B:B,A5,vendite!C:C,B5)</f>
        <v>3000</v>
      </c>
      <c r="G5" t="s">
        <v>233</v>
      </c>
    </row>
    <row r="6" spans="1:16" x14ac:dyDescent="0.3">
      <c r="A6" t="s">
        <v>219</v>
      </c>
      <c r="B6" t="s">
        <v>222</v>
      </c>
      <c r="C6">
        <f>AVERAGEIFS(vendite!D:D,vendite!B:B,A6,vendite!C:C,B6)</f>
        <v>2200</v>
      </c>
    </row>
    <row r="7" spans="1:16" x14ac:dyDescent="0.3">
      <c r="A7" t="s">
        <v>219</v>
      </c>
      <c r="B7" t="s">
        <v>220</v>
      </c>
      <c r="C7">
        <f>AVERAGEIFS(vendite!D:D,vendite!B:B,A7,vendite!C:C,B7)</f>
        <v>2600</v>
      </c>
      <c r="G7" t="s">
        <v>234</v>
      </c>
    </row>
    <row r="8" spans="1:16" x14ac:dyDescent="0.3">
      <c r="A8" t="s">
        <v>221</v>
      </c>
      <c r="B8" t="s">
        <v>218</v>
      </c>
      <c r="C8">
        <f>AVERAGEIFS(vendite!D:D,vendite!B:B,A8,vendite!C:C,B8)</f>
        <v>1300</v>
      </c>
    </row>
    <row r="9" spans="1:16" x14ac:dyDescent="0.3">
      <c r="A9" t="s">
        <v>221</v>
      </c>
      <c r="B9" t="s">
        <v>222</v>
      </c>
      <c r="C9">
        <f>AVERAGEIFS(vendite!D:D,vendite!B:B,A9,vendite!C:C,B9)</f>
        <v>1300</v>
      </c>
      <c r="G9" t="s">
        <v>238</v>
      </c>
    </row>
    <row r="10" spans="1:16" x14ac:dyDescent="0.3">
      <c r="A10" t="s">
        <v>221</v>
      </c>
      <c r="B10" t="s">
        <v>220</v>
      </c>
      <c r="C10">
        <f>AVERAGEIFS(vendite!D:D,vendite!B:B,A10,vendite!C:C,B10)</f>
        <v>1600</v>
      </c>
      <c r="G10" t="s">
        <v>239</v>
      </c>
    </row>
    <row r="11" spans="1:16" x14ac:dyDescent="0.3">
      <c r="G11" t="s">
        <v>235</v>
      </c>
    </row>
    <row r="12" spans="1:16" x14ac:dyDescent="0.3">
      <c r="G12" t="s">
        <v>240</v>
      </c>
    </row>
    <row r="13" spans="1:16" x14ac:dyDescent="0.3">
      <c r="G13" t="s">
        <v>236</v>
      </c>
    </row>
    <row r="15" spans="1:16" x14ac:dyDescent="0.3">
      <c r="G15" t="s">
        <v>241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375A4-A836-4BFC-A45F-BDE4F9BBC313}">
  <dimension ref="A1:N22"/>
  <sheetViews>
    <sheetView workbookViewId="0">
      <selection activeCell="E4" sqref="E4"/>
    </sheetView>
  </sheetViews>
  <sheetFormatPr defaultRowHeight="14.4" x14ac:dyDescent="0.3"/>
  <cols>
    <col min="1" max="1" width="9.88671875" bestFit="1" customWidth="1"/>
    <col min="5" max="5" width="14.44140625" customWidth="1"/>
    <col min="7" max="7" width="14.109375" customWidth="1"/>
    <col min="10" max="10" width="9.88671875" bestFit="1" customWidth="1"/>
    <col min="12" max="12" width="9.21875" bestFit="1" customWidth="1"/>
  </cols>
  <sheetData>
    <row r="1" spans="1:14" x14ac:dyDescent="0.3">
      <c r="A1" t="s">
        <v>214</v>
      </c>
      <c r="B1" t="s">
        <v>215</v>
      </c>
      <c r="C1" t="s">
        <v>245</v>
      </c>
      <c r="D1" t="s">
        <v>242</v>
      </c>
      <c r="E1" t="s">
        <v>243</v>
      </c>
      <c r="G1" t="s">
        <v>214</v>
      </c>
      <c r="H1" t="s">
        <v>246</v>
      </c>
      <c r="J1" t="s">
        <v>214</v>
      </c>
      <c r="K1" t="s">
        <v>215</v>
      </c>
      <c r="L1" t="s">
        <v>246</v>
      </c>
    </row>
    <row r="2" spans="1:14" x14ac:dyDescent="0.3">
      <c r="A2" s="70" t="s">
        <v>217</v>
      </c>
      <c r="B2" s="70" t="s">
        <v>218</v>
      </c>
      <c r="C2" s="70">
        <v>15</v>
      </c>
      <c r="D2" s="70">
        <v>20</v>
      </c>
      <c r="E2" s="70" t="str">
        <f>IF(D2&gt;0,"disponibile","esaurito")</f>
        <v>disponibile</v>
      </c>
      <c r="F2" s="70"/>
      <c r="G2" t="s">
        <v>217</v>
      </c>
      <c r="H2">
        <f>COUNTIF($A$2:$A$13,G2)</f>
        <v>5</v>
      </c>
      <c r="I2" s="70"/>
      <c r="J2" t="s">
        <v>217</v>
      </c>
      <c r="K2" t="s">
        <v>218</v>
      </c>
      <c r="L2" s="70">
        <f>COUNTIFS(A:A,J2,B:B,K2)</f>
        <v>2</v>
      </c>
      <c r="M2" s="70"/>
      <c r="N2" s="70"/>
    </row>
    <row r="3" spans="1:14" x14ac:dyDescent="0.3">
      <c r="A3" t="s">
        <v>219</v>
      </c>
      <c r="B3" t="s">
        <v>220</v>
      </c>
      <c r="C3">
        <v>10</v>
      </c>
      <c r="D3">
        <v>5</v>
      </c>
      <c r="E3" s="70" t="str">
        <f t="shared" ref="E3:E13" si="0">IF(D3&gt;0,"disponibile","esaurito")</f>
        <v>disponibile</v>
      </c>
      <c r="G3" t="s">
        <v>219</v>
      </c>
      <c r="H3">
        <f t="shared" ref="H3:H4" si="1">COUNTIF($A$2:$A$13,G3)</f>
        <v>6</v>
      </c>
      <c r="J3" t="s">
        <v>217</v>
      </c>
      <c r="K3" t="s">
        <v>222</v>
      </c>
      <c r="L3" s="70">
        <f t="shared" ref="L3:L10" si="2">COUNTIFS(A:A,J3,B:B,K3)</f>
        <v>2</v>
      </c>
    </row>
    <row r="4" spans="1:14" x14ac:dyDescent="0.3">
      <c r="A4" t="s">
        <v>217</v>
      </c>
      <c r="B4" t="s">
        <v>222</v>
      </c>
      <c r="C4">
        <v>5</v>
      </c>
      <c r="D4">
        <v>3</v>
      </c>
      <c r="E4" s="70" t="str">
        <f t="shared" si="0"/>
        <v>disponibile</v>
      </c>
      <c r="G4" t="s">
        <v>221</v>
      </c>
      <c r="H4">
        <f t="shared" si="1"/>
        <v>1</v>
      </c>
      <c r="J4" t="s">
        <v>217</v>
      </c>
      <c r="K4" t="s">
        <v>220</v>
      </c>
      <c r="L4" s="70">
        <f t="shared" si="2"/>
        <v>1</v>
      </c>
    </row>
    <row r="5" spans="1:14" x14ac:dyDescent="0.3">
      <c r="A5" t="s">
        <v>217</v>
      </c>
      <c r="B5" t="s">
        <v>218</v>
      </c>
      <c r="C5">
        <v>12</v>
      </c>
      <c r="D5">
        <v>20</v>
      </c>
      <c r="E5" s="70" t="str">
        <f t="shared" si="0"/>
        <v>disponibile</v>
      </c>
      <c r="H5" s="102">
        <f>SUM(H2:H4)</f>
        <v>12</v>
      </c>
      <c r="J5" t="s">
        <v>219</v>
      </c>
      <c r="K5" t="s">
        <v>218</v>
      </c>
      <c r="L5" s="70">
        <f t="shared" si="2"/>
        <v>2</v>
      </c>
    </row>
    <row r="6" spans="1:14" x14ac:dyDescent="0.3">
      <c r="A6" t="s">
        <v>219</v>
      </c>
      <c r="B6" t="s">
        <v>220</v>
      </c>
      <c r="C6">
        <v>8</v>
      </c>
      <c r="D6">
        <v>5</v>
      </c>
      <c r="E6" s="70" t="str">
        <f t="shared" si="0"/>
        <v>disponibile</v>
      </c>
      <c r="J6" t="s">
        <v>219</v>
      </c>
      <c r="K6" t="s">
        <v>222</v>
      </c>
      <c r="L6" s="70">
        <f t="shared" si="2"/>
        <v>1</v>
      </c>
    </row>
    <row r="7" spans="1:14" x14ac:dyDescent="0.3">
      <c r="A7" t="s">
        <v>221</v>
      </c>
      <c r="B7" t="s">
        <v>222</v>
      </c>
      <c r="C7">
        <v>7</v>
      </c>
      <c r="D7">
        <v>0</v>
      </c>
      <c r="E7" s="70" t="str">
        <f t="shared" si="0"/>
        <v>esaurito</v>
      </c>
      <c r="J7" t="s">
        <v>219</v>
      </c>
      <c r="K7" t="s">
        <v>220</v>
      </c>
      <c r="L7" s="70">
        <f t="shared" si="2"/>
        <v>3</v>
      </c>
    </row>
    <row r="8" spans="1:14" x14ac:dyDescent="0.3">
      <c r="A8" t="s">
        <v>217</v>
      </c>
      <c r="B8" t="s">
        <v>220</v>
      </c>
      <c r="C8">
        <v>20</v>
      </c>
      <c r="D8">
        <v>20</v>
      </c>
      <c r="E8" s="70" t="str">
        <f t="shared" si="0"/>
        <v>disponibile</v>
      </c>
      <c r="J8" t="s">
        <v>221</v>
      </c>
      <c r="K8" t="s">
        <v>218</v>
      </c>
      <c r="L8" s="70">
        <f t="shared" si="2"/>
        <v>0</v>
      </c>
    </row>
    <row r="9" spans="1:14" x14ac:dyDescent="0.3">
      <c r="A9" t="s">
        <v>219</v>
      </c>
      <c r="B9" t="s">
        <v>218</v>
      </c>
      <c r="C9">
        <v>11</v>
      </c>
      <c r="D9">
        <v>5</v>
      </c>
      <c r="E9" s="70" t="str">
        <f t="shared" si="0"/>
        <v>disponibile</v>
      </c>
      <c r="G9" s="87" t="s">
        <v>244</v>
      </c>
      <c r="H9" s="87"/>
      <c r="J9" t="s">
        <v>221</v>
      </c>
      <c r="K9" t="s">
        <v>222</v>
      </c>
      <c r="L9" s="70">
        <f t="shared" si="2"/>
        <v>1</v>
      </c>
    </row>
    <row r="10" spans="1:14" x14ac:dyDescent="0.3">
      <c r="A10" t="s">
        <v>219</v>
      </c>
      <c r="B10" t="s">
        <v>220</v>
      </c>
      <c r="C10">
        <v>6</v>
      </c>
      <c r="D10">
        <v>0</v>
      </c>
      <c r="E10" s="70" t="str">
        <f t="shared" si="0"/>
        <v>esaurito</v>
      </c>
      <c r="J10" t="s">
        <v>221</v>
      </c>
      <c r="K10" t="s">
        <v>220</v>
      </c>
      <c r="L10" s="70">
        <f t="shared" si="2"/>
        <v>0</v>
      </c>
    </row>
    <row r="11" spans="1:14" x14ac:dyDescent="0.3">
      <c r="A11" t="s">
        <v>217</v>
      </c>
      <c r="B11" t="s">
        <v>222</v>
      </c>
      <c r="C11">
        <v>9</v>
      </c>
      <c r="D11">
        <v>20</v>
      </c>
      <c r="E11" s="70" t="str">
        <f t="shared" si="0"/>
        <v>disponibile</v>
      </c>
      <c r="L11" s="103">
        <f>SUM(L2:L10)</f>
        <v>12</v>
      </c>
    </row>
    <row r="12" spans="1:14" x14ac:dyDescent="0.3">
      <c r="A12" t="s">
        <v>219</v>
      </c>
      <c r="B12" t="s">
        <v>222</v>
      </c>
      <c r="C12">
        <v>14</v>
      </c>
      <c r="D12">
        <v>5</v>
      </c>
      <c r="E12" s="70" t="str">
        <f t="shared" si="0"/>
        <v>disponibile</v>
      </c>
    </row>
    <row r="13" spans="1:14" x14ac:dyDescent="0.3">
      <c r="A13" t="s">
        <v>219</v>
      </c>
      <c r="B13" t="s">
        <v>218</v>
      </c>
      <c r="C13">
        <v>10</v>
      </c>
      <c r="D13">
        <v>0</v>
      </c>
      <c r="E13" s="70" t="str">
        <f t="shared" si="0"/>
        <v>esaurito</v>
      </c>
      <c r="J13" s="87" t="s">
        <v>247</v>
      </c>
      <c r="K13" s="87"/>
      <c r="L13" s="87"/>
      <c r="M13" s="87"/>
    </row>
    <row r="14" spans="1:14" x14ac:dyDescent="0.3">
      <c r="B14" s="66" t="s">
        <v>248</v>
      </c>
      <c r="C14" s="102">
        <f>COUNTA(C2:C13)</f>
        <v>12</v>
      </c>
      <c r="E14" s="70">
        <f>COUNTIF(E2:E13,F14)</f>
        <v>3</v>
      </c>
      <c r="F14" t="s">
        <v>467</v>
      </c>
    </row>
    <row r="15" spans="1:14" x14ac:dyDescent="0.3">
      <c r="E15" s="71">
        <f>COUNTIF(E2:E13,F15)</f>
        <v>9</v>
      </c>
      <c r="F15" s="8" t="s">
        <v>468</v>
      </c>
    </row>
    <row r="16" spans="1:14" x14ac:dyDescent="0.3">
      <c r="C16" s="72" t="s">
        <v>249</v>
      </c>
      <c r="D16" s="69"/>
      <c r="E16" s="69"/>
      <c r="F16" s="8"/>
    </row>
    <row r="17" spans="1:1" x14ac:dyDescent="0.3">
      <c r="A17" s="66"/>
    </row>
    <row r="19" spans="1:1" x14ac:dyDescent="0.3">
      <c r="A19" t="s">
        <v>253</v>
      </c>
    </row>
    <row r="20" spans="1:1" x14ac:dyDescent="0.3">
      <c r="A20" t="s">
        <v>250</v>
      </c>
    </row>
    <row r="21" spans="1:1" x14ac:dyDescent="0.3">
      <c r="A21" t="s">
        <v>251</v>
      </c>
    </row>
    <row r="22" spans="1:1" x14ac:dyDescent="0.3">
      <c r="A22" t="s">
        <v>252</v>
      </c>
    </row>
  </sheetData>
  <mergeCells count="2">
    <mergeCell ref="G9:H9"/>
    <mergeCell ref="J13:M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346D-B67B-4CB1-AE9A-474EC605727F}">
  <sheetPr>
    <pageSetUpPr fitToPage="1"/>
  </sheetPr>
  <dimension ref="A2:J33"/>
  <sheetViews>
    <sheetView showGridLines="0" workbookViewId="0">
      <selection activeCell="K11" sqref="K11"/>
    </sheetView>
  </sheetViews>
  <sheetFormatPr defaultRowHeight="14.4" x14ac:dyDescent="0.3"/>
  <sheetData>
    <row r="2" spans="1:10" x14ac:dyDescent="0.3">
      <c r="A2" s="8" t="s">
        <v>290</v>
      </c>
    </row>
    <row r="3" spans="1:10" x14ac:dyDescent="0.3">
      <c r="A3" t="s">
        <v>305</v>
      </c>
    </row>
    <row r="4" spans="1:10" x14ac:dyDescent="0.3">
      <c r="A4" t="s">
        <v>306</v>
      </c>
    </row>
    <row r="5" spans="1:10" x14ac:dyDescent="0.3">
      <c r="A5" t="s">
        <v>291</v>
      </c>
    </row>
    <row r="6" spans="1:10" x14ac:dyDescent="0.3">
      <c r="A6" t="s">
        <v>292</v>
      </c>
    </row>
    <row r="7" spans="1:10" x14ac:dyDescent="0.3">
      <c r="A7" t="s">
        <v>293</v>
      </c>
    </row>
    <row r="8" spans="1:10" x14ac:dyDescent="0.3">
      <c r="A8" t="s">
        <v>294</v>
      </c>
    </row>
    <row r="9" spans="1:10" x14ac:dyDescent="0.3">
      <c r="A9" t="s">
        <v>295</v>
      </c>
    </row>
    <row r="10" spans="1:10" x14ac:dyDescent="0.3">
      <c r="A10" t="s">
        <v>296</v>
      </c>
    </row>
    <row r="12" spans="1:10" x14ac:dyDescent="0.3">
      <c r="A12" s="8" t="s">
        <v>307</v>
      </c>
    </row>
    <row r="15" spans="1:10" x14ac:dyDescent="0.3">
      <c r="J15" t="s">
        <v>436</v>
      </c>
    </row>
    <row r="22" spans="1:1" x14ac:dyDescent="0.3">
      <c r="A22" s="8" t="s">
        <v>297</v>
      </c>
    </row>
    <row r="23" spans="1:1" x14ac:dyDescent="0.3">
      <c r="A23" t="s">
        <v>298</v>
      </c>
    </row>
    <row r="24" spans="1:1" x14ac:dyDescent="0.3">
      <c r="A24" t="s">
        <v>299</v>
      </c>
    </row>
    <row r="25" spans="1:1" x14ac:dyDescent="0.3">
      <c r="A25" t="s">
        <v>300</v>
      </c>
    </row>
    <row r="26" spans="1:1" x14ac:dyDescent="0.3">
      <c r="A26" t="s">
        <v>301</v>
      </c>
    </row>
    <row r="27" spans="1:1" x14ac:dyDescent="0.3">
      <c r="A27" t="s">
        <v>302</v>
      </c>
    </row>
    <row r="28" spans="1:1" x14ac:dyDescent="0.3">
      <c r="A28" t="s">
        <v>303</v>
      </c>
    </row>
    <row r="29" spans="1:1" x14ac:dyDescent="0.3">
      <c r="A29" t="s">
        <v>304</v>
      </c>
    </row>
    <row r="30" spans="1:1" x14ac:dyDescent="0.3">
      <c r="A30" t="s">
        <v>308</v>
      </c>
    </row>
    <row r="31" spans="1:1" x14ac:dyDescent="0.3">
      <c r="A31" t="s">
        <v>309</v>
      </c>
    </row>
    <row r="32" spans="1:1" x14ac:dyDescent="0.3">
      <c r="A32" t="s">
        <v>310</v>
      </c>
    </row>
    <row r="33" spans="1:1" x14ac:dyDescent="0.3">
      <c r="A33" t="s">
        <v>311</v>
      </c>
    </row>
  </sheetData>
  <pageMargins left="0.23622047244094491" right="0.23622047244094491" top="1.9685039370078741" bottom="0.74803149606299213" header="0.31496062992125984" footer="0.31496062992125984"/>
  <pageSetup paperSize="9" scale="2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9A010-26B5-486F-AFC8-F77E047A331B}">
  <dimension ref="A21:P39"/>
  <sheetViews>
    <sheetView showGridLines="0" topLeftCell="A8" zoomScale="82" zoomScaleNormal="82" workbookViewId="0">
      <selection activeCell="S22" sqref="S22"/>
    </sheetView>
  </sheetViews>
  <sheetFormatPr defaultRowHeight="14.4" x14ac:dyDescent="0.3"/>
  <cols>
    <col min="1" max="1" width="12.6640625" bestFit="1" customWidth="1"/>
    <col min="2" max="2" width="21.5546875" bestFit="1" customWidth="1"/>
    <col min="3" max="3" width="8.21875" bestFit="1" customWidth="1"/>
    <col min="4" max="4" width="13.6640625" bestFit="1" customWidth="1"/>
    <col min="5" max="5" width="9.109375" bestFit="1" customWidth="1"/>
    <col min="6" max="6" width="17.5546875" bestFit="1" customWidth="1"/>
    <col min="7" max="7" width="8.77734375" bestFit="1" customWidth="1"/>
    <col min="8" max="8" width="12.44140625" bestFit="1" customWidth="1"/>
    <col min="9" max="9" width="11" bestFit="1" customWidth="1"/>
    <col min="10" max="10" width="12.44140625" bestFit="1" customWidth="1"/>
    <col min="11" max="12" width="11" bestFit="1" customWidth="1"/>
    <col min="13" max="13" width="10.5546875" bestFit="1" customWidth="1"/>
    <col min="14" max="14" width="13.5546875" bestFit="1" customWidth="1"/>
    <col min="15" max="15" width="12.6640625" bestFit="1" customWidth="1"/>
    <col min="16" max="16" width="5" bestFit="1" customWidth="1"/>
  </cols>
  <sheetData>
    <row r="21" spans="1:16" x14ac:dyDescent="0.3">
      <c r="A21" s="78" t="s">
        <v>312</v>
      </c>
      <c r="B21" s="78" t="s">
        <v>313</v>
      </c>
      <c r="C21" s="78" t="s">
        <v>314</v>
      </c>
      <c r="D21" s="78" t="s">
        <v>315</v>
      </c>
      <c r="E21" s="78" t="s">
        <v>316</v>
      </c>
      <c r="F21" s="78" t="s">
        <v>317</v>
      </c>
      <c r="G21" s="78" t="s">
        <v>318</v>
      </c>
      <c r="H21" s="78" t="s">
        <v>319</v>
      </c>
      <c r="I21" s="78" t="s">
        <v>320</v>
      </c>
      <c r="J21" s="78" t="s">
        <v>321</v>
      </c>
      <c r="K21" s="78" t="s">
        <v>322</v>
      </c>
      <c r="L21" s="78" t="s">
        <v>323</v>
      </c>
      <c r="M21" s="78" t="s">
        <v>324</v>
      </c>
      <c r="N21" s="78" t="s">
        <v>325</v>
      </c>
      <c r="O21" s="78" t="s">
        <v>326</v>
      </c>
      <c r="P21" s="78" t="s">
        <v>327</v>
      </c>
    </row>
    <row r="22" spans="1:16" x14ac:dyDescent="0.3">
      <c r="A22" t="s">
        <v>328</v>
      </c>
      <c r="B22" t="s">
        <v>336</v>
      </c>
      <c r="C22" t="s">
        <v>337</v>
      </c>
      <c r="D22" t="s">
        <v>330</v>
      </c>
      <c r="E22">
        <v>29660</v>
      </c>
      <c r="F22" t="s">
        <v>338</v>
      </c>
      <c r="G22" t="s">
        <v>331</v>
      </c>
      <c r="H22" t="s">
        <v>339</v>
      </c>
      <c r="I22" t="s">
        <v>340</v>
      </c>
      <c r="J22" t="s">
        <v>341</v>
      </c>
      <c r="K22" t="s">
        <v>342</v>
      </c>
      <c r="L22" t="s">
        <v>343</v>
      </c>
      <c r="M22" s="67">
        <v>41284</v>
      </c>
      <c r="N22">
        <v>10</v>
      </c>
      <c r="O22" t="s">
        <v>344</v>
      </c>
      <c r="P22">
        <v>2013</v>
      </c>
    </row>
    <row r="23" spans="1:16" x14ac:dyDescent="0.3">
      <c r="A23" t="s">
        <v>328</v>
      </c>
      <c r="B23" t="s">
        <v>336</v>
      </c>
      <c r="C23" t="s">
        <v>337</v>
      </c>
      <c r="D23" t="s">
        <v>330</v>
      </c>
      <c r="E23">
        <v>28770</v>
      </c>
      <c r="F23" t="s">
        <v>338</v>
      </c>
      <c r="G23" t="s">
        <v>331</v>
      </c>
      <c r="H23" t="s">
        <v>345</v>
      </c>
      <c r="I23" t="s">
        <v>346</v>
      </c>
      <c r="J23" t="s">
        <v>347</v>
      </c>
      <c r="K23" t="s">
        <v>348</v>
      </c>
      <c r="L23" t="s">
        <v>349</v>
      </c>
      <c r="M23" s="67">
        <v>41649</v>
      </c>
      <c r="N23">
        <v>10</v>
      </c>
      <c r="O23" t="s">
        <v>344</v>
      </c>
      <c r="P23">
        <v>2014</v>
      </c>
    </row>
    <row r="24" spans="1:16" x14ac:dyDescent="0.3">
      <c r="A24" t="s">
        <v>328</v>
      </c>
      <c r="B24" t="s">
        <v>333</v>
      </c>
      <c r="C24" t="s">
        <v>337</v>
      </c>
      <c r="D24" t="s">
        <v>330</v>
      </c>
      <c r="E24">
        <v>21770</v>
      </c>
      <c r="F24" t="s">
        <v>338</v>
      </c>
      <c r="G24" t="s">
        <v>331</v>
      </c>
      <c r="H24" t="s">
        <v>353</v>
      </c>
      <c r="I24" t="s">
        <v>354</v>
      </c>
      <c r="J24" t="s">
        <v>355</v>
      </c>
      <c r="K24" t="s">
        <v>356</v>
      </c>
      <c r="L24" t="s">
        <v>357</v>
      </c>
      <c r="M24" s="67">
        <v>41649</v>
      </c>
      <c r="N24">
        <v>10</v>
      </c>
      <c r="O24" t="s">
        <v>344</v>
      </c>
      <c r="P24">
        <v>2014</v>
      </c>
    </row>
    <row r="25" spans="1:16" x14ac:dyDescent="0.3">
      <c r="A25" t="s">
        <v>328</v>
      </c>
      <c r="B25" t="s">
        <v>333</v>
      </c>
      <c r="C25" t="s">
        <v>337</v>
      </c>
      <c r="D25" t="s">
        <v>352</v>
      </c>
      <c r="E25">
        <v>20760</v>
      </c>
      <c r="F25" t="s">
        <v>338</v>
      </c>
      <c r="G25" t="s">
        <v>331</v>
      </c>
      <c r="H25" t="s">
        <v>360</v>
      </c>
      <c r="I25" t="s">
        <v>361</v>
      </c>
      <c r="J25" t="s">
        <v>362</v>
      </c>
      <c r="K25" t="s">
        <v>363</v>
      </c>
      <c r="L25" t="s">
        <v>364</v>
      </c>
      <c r="M25" s="67">
        <v>41284</v>
      </c>
      <c r="N25">
        <v>10</v>
      </c>
      <c r="O25" t="s">
        <v>344</v>
      </c>
      <c r="P25">
        <v>2013</v>
      </c>
    </row>
    <row r="26" spans="1:16" x14ac:dyDescent="0.3">
      <c r="A26" t="s">
        <v>328</v>
      </c>
      <c r="B26" t="s">
        <v>350</v>
      </c>
      <c r="C26" t="s">
        <v>337</v>
      </c>
      <c r="D26" t="s">
        <v>359</v>
      </c>
      <c r="E26">
        <v>26320</v>
      </c>
      <c r="F26" t="s">
        <v>338</v>
      </c>
      <c r="G26" t="s">
        <v>331</v>
      </c>
      <c r="H26" t="s">
        <v>367</v>
      </c>
      <c r="I26" t="s">
        <v>368</v>
      </c>
      <c r="J26" t="s">
        <v>369</v>
      </c>
      <c r="K26" t="s">
        <v>370</v>
      </c>
      <c r="L26" t="s">
        <v>371</v>
      </c>
      <c r="M26" s="67">
        <v>41645</v>
      </c>
      <c r="N26">
        <v>6</v>
      </c>
      <c r="O26" t="s">
        <v>372</v>
      </c>
      <c r="P26">
        <v>2014</v>
      </c>
    </row>
    <row r="27" spans="1:16" x14ac:dyDescent="0.3">
      <c r="A27" t="s">
        <v>328</v>
      </c>
      <c r="B27" t="s">
        <v>333</v>
      </c>
      <c r="C27" t="s">
        <v>337</v>
      </c>
      <c r="D27" t="s">
        <v>352</v>
      </c>
      <c r="E27">
        <v>14960</v>
      </c>
      <c r="F27" t="s">
        <v>338</v>
      </c>
      <c r="G27" t="s">
        <v>331</v>
      </c>
      <c r="H27" t="s">
        <v>373</v>
      </c>
      <c r="I27" t="s">
        <v>374</v>
      </c>
      <c r="J27" t="s">
        <v>375</v>
      </c>
      <c r="K27" t="s">
        <v>376</v>
      </c>
      <c r="L27" t="s">
        <v>377</v>
      </c>
      <c r="M27" s="67">
        <v>41645</v>
      </c>
      <c r="N27">
        <v>6</v>
      </c>
      <c r="O27" t="s">
        <v>372</v>
      </c>
      <c r="P27">
        <v>2014</v>
      </c>
    </row>
    <row r="28" spans="1:16" x14ac:dyDescent="0.3">
      <c r="A28" t="s">
        <v>328</v>
      </c>
      <c r="B28" t="s">
        <v>336</v>
      </c>
      <c r="C28" t="s">
        <v>337</v>
      </c>
      <c r="D28" t="s">
        <v>334</v>
      </c>
      <c r="E28">
        <v>10060</v>
      </c>
      <c r="F28" t="s">
        <v>338</v>
      </c>
      <c r="G28" t="s">
        <v>331</v>
      </c>
      <c r="H28" t="s">
        <v>378</v>
      </c>
      <c r="I28" t="s">
        <v>335</v>
      </c>
      <c r="J28" t="s">
        <v>378</v>
      </c>
      <c r="K28" t="s">
        <v>379</v>
      </c>
      <c r="L28" t="s">
        <v>380</v>
      </c>
      <c r="M28" s="67">
        <v>41645</v>
      </c>
      <c r="N28">
        <v>6</v>
      </c>
      <c r="O28" t="s">
        <v>372</v>
      </c>
      <c r="P28">
        <v>2014</v>
      </c>
    </row>
    <row r="29" spans="1:16" x14ac:dyDescent="0.3">
      <c r="A29" t="s">
        <v>365</v>
      </c>
      <c r="B29" t="s">
        <v>350</v>
      </c>
      <c r="C29" t="s">
        <v>337</v>
      </c>
      <c r="D29" t="s">
        <v>352</v>
      </c>
      <c r="E29">
        <v>37935</v>
      </c>
      <c r="F29" t="s">
        <v>338</v>
      </c>
      <c r="G29" t="s">
        <v>366</v>
      </c>
      <c r="H29" t="s">
        <v>381</v>
      </c>
      <c r="I29" t="s">
        <v>382</v>
      </c>
      <c r="J29" t="s">
        <v>383</v>
      </c>
      <c r="K29" t="s">
        <v>384</v>
      </c>
      <c r="L29" t="s">
        <v>385</v>
      </c>
      <c r="M29" s="67">
        <v>41646</v>
      </c>
      <c r="N29">
        <v>7</v>
      </c>
      <c r="O29" t="s">
        <v>332</v>
      </c>
      <c r="P29">
        <v>2014</v>
      </c>
    </row>
    <row r="30" spans="1:16" x14ac:dyDescent="0.3">
      <c r="A30" t="s">
        <v>328</v>
      </c>
      <c r="B30" t="s">
        <v>336</v>
      </c>
      <c r="C30" t="s">
        <v>337</v>
      </c>
      <c r="D30" t="s">
        <v>352</v>
      </c>
      <c r="E30">
        <v>13070</v>
      </c>
      <c r="F30" t="s">
        <v>338</v>
      </c>
      <c r="G30" t="s">
        <v>331</v>
      </c>
      <c r="H30" t="s">
        <v>386</v>
      </c>
      <c r="I30" t="s">
        <v>387</v>
      </c>
      <c r="J30" t="s">
        <v>388</v>
      </c>
      <c r="K30" t="s">
        <v>389</v>
      </c>
      <c r="L30" t="s">
        <v>390</v>
      </c>
      <c r="M30" s="67">
        <v>41646</v>
      </c>
      <c r="N30">
        <v>7</v>
      </c>
      <c r="O30" t="s">
        <v>332</v>
      </c>
      <c r="P30">
        <v>2014</v>
      </c>
    </row>
    <row r="31" spans="1:16" x14ac:dyDescent="0.3">
      <c r="A31" t="s">
        <v>328</v>
      </c>
      <c r="B31" t="s">
        <v>350</v>
      </c>
      <c r="C31" t="s">
        <v>337</v>
      </c>
      <c r="D31" t="s">
        <v>352</v>
      </c>
      <c r="E31">
        <v>12690</v>
      </c>
      <c r="F31" t="s">
        <v>338</v>
      </c>
      <c r="G31" t="s">
        <v>331</v>
      </c>
      <c r="H31" t="s">
        <v>391</v>
      </c>
      <c r="I31" t="s">
        <v>392</v>
      </c>
      <c r="J31" t="s">
        <v>393</v>
      </c>
      <c r="K31" t="s">
        <v>394</v>
      </c>
      <c r="L31" t="s">
        <v>395</v>
      </c>
      <c r="M31" s="67">
        <v>41649</v>
      </c>
      <c r="N31">
        <v>10</v>
      </c>
      <c r="O31" t="s">
        <v>344</v>
      </c>
      <c r="P31">
        <v>2014</v>
      </c>
    </row>
    <row r="32" spans="1:16" x14ac:dyDescent="0.3">
      <c r="A32" t="s">
        <v>328</v>
      </c>
      <c r="B32" t="s">
        <v>358</v>
      </c>
      <c r="C32" t="s">
        <v>337</v>
      </c>
      <c r="D32" t="s">
        <v>359</v>
      </c>
      <c r="E32">
        <v>13950</v>
      </c>
      <c r="F32" t="s">
        <v>338</v>
      </c>
      <c r="G32" t="s">
        <v>331</v>
      </c>
      <c r="H32" t="s">
        <v>397</v>
      </c>
      <c r="I32" t="s">
        <v>398</v>
      </c>
      <c r="J32" t="s">
        <v>399</v>
      </c>
      <c r="K32" t="s">
        <v>400</v>
      </c>
      <c r="L32" t="s">
        <v>401</v>
      </c>
      <c r="M32" s="67">
        <v>41646</v>
      </c>
      <c r="N32">
        <v>7</v>
      </c>
      <c r="O32" t="s">
        <v>332</v>
      </c>
      <c r="P32">
        <v>2014</v>
      </c>
    </row>
    <row r="33" spans="1:16" x14ac:dyDescent="0.3">
      <c r="A33" t="s">
        <v>365</v>
      </c>
      <c r="B33" t="s">
        <v>333</v>
      </c>
      <c r="C33" t="s">
        <v>337</v>
      </c>
      <c r="D33" t="s">
        <v>352</v>
      </c>
      <c r="E33">
        <v>16590</v>
      </c>
      <c r="F33" t="s">
        <v>338</v>
      </c>
      <c r="G33" t="s">
        <v>366</v>
      </c>
      <c r="H33" t="s">
        <v>402</v>
      </c>
      <c r="I33" t="s">
        <v>403</v>
      </c>
      <c r="J33" t="s">
        <v>404</v>
      </c>
      <c r="K33" t="s">
        <v>405</v>
      </c>
      <c r="L33" t="s">
        <v>406</v>
      </c>
      <c r="M33" s="67">
        <v>41646</v>
      </c>
      <c r="N33">
        <v>7</v>
      </c>
      <c r="O33" t="s">
        <v>332</v>
      </c>
      <c r="P33">
        <v>2014</v>
      </c>
    </row>
    <row r="34" spans="1:16" x14ac:dyDescent="0.3">
      <c r="A34" t="s">
        <v>328</v>
      </c>
      <c r="B34" t="s">
        <v>329</v>
      </c>
      <c r="C34" t="s">
        <v>337</v>
      </c>
      <c r="D34" t="s">
        <v>359</v>
      </c>
      <c r="E34">
        <v>9860</v>
      </c>
      <c r="F34" t="s">
        <v>338</v>
      </c>
      <c r="G34" t="s">
        <v>331</v>
      </c>
      <c r="H34" t="s">
        <v>407</v>
      </c>
      <c r="I34" t="s">
        <v>408</v>
      </c>
      <c r="J34" t="s">
        <v>409</v>
      </c>
      <c r="K34" t="s">
        <v>410</v>
      </c>
      <c r="L34" t="s">
        <v>411</v>
      </c>
      <c r="M34" s="67">
        <v>41649</v>
      </c>
      <c r="N34">
        <v>10</v>
      </c>
      <c r="O34" t="s">
        <v>344</v>
      </c>
      <c r="P34">
        <v>2014</v>
      </c>
    </row>
    <row r="35" spans="1:16" x14ac:dyDescent="0.3">
      <c r="A35" t="s">
        <v>365</v>
      </c>
      <c r="B35" t="s">
        <v>329</v>
      </c>
      <c r="C35" t="s">
        <v>337</v>
      </c>
      <c r="D35" t="s">
        <v>359</v>
      </c>
      <c r="E35">
        <v>22940</v>
      </c>
      <c r="F35" t="s">
        <v>338</v>
      </c>
      <c r="G35" t="s">
        <v>366</v>
      </c>
      <c r="H35" t="s">
        <v>412</v>
      </c>
      <c r="I35" t="s">
        <v>413</v>
      </c>
      <c r="J35" t="s">
        <v>414</v>
      </c>
      <c r="K35" t="s">
        <v>415</v>
      </c>
      <c r="L35" t="s">
        <v>416</v>
      </c>
      <c r="M35" s="67">
        <v>41284</v>
      </c>
      <c r="N35">
        <v>10</v>
      </c>
      <c r="O35" t="s">
        <v>344</v>
      </c>
      <c r="P35">
        <v>2013</v>
      </c>
    </row>
    <row r="36" spans="1:16" x14ac:dyDescent="0.3">
      <c r="A36" t="s">
        <v>365</v>
      </c>
      <c r="B36" t="s">
        <v>336</v>
      </c>
      <c r="C36" t="s">
        <v>337</v>
      </c>
      <c r="D36" t="s">
        <v>352</v>
      </c>
      <c r="E36">
        <v>12500</v>
      </c>
      <c r="F36" t="s">
        <v>338</v>
      </c>
      <c r="G36" t="s">
        <v>366</v>
      </c>
      <c r="H36" t="s">
        <v>417</v>
      </c>
      <c r="I36" t="s">
        <v>418</v>
      </c>
      <c r="J36" t="s">
        <v>419</v>
      </c>
      <c r="K36" t="s">
        <v>420</v>
      </c>
      <c r="L36" t="s">
        <v>421</v>
      </c>
      <c r="M36" s="67">
        <v>41651</v>
      </c>
      <c r="N36">
        <v>12</v>
      </c>
      <c r="O36" t="s">
        <v>351</v>
      </c>
      <c r="P36">
        <v>2014</v>
      </c>
    </row>
    <row r="37" spans="1:16" x14ac:dyDescent="0.3">
      <c r="A37" t="s">
        <v>328</v>
      </c>
      <c r="B37" t="s">
        <v>329</v>
      </c>
      <c r="C37" t="s">
        <v>337</v>
      </c>
      <c r="D37" t="s">
        <v>352</v>
      </c>
      <c r="E37">
        <v>6020</v>
      </c>
      <c r="F37" t="s">
        <v>338</v>
      </c>
      <c r="G37" t="s">
        <v>331</v>
      </c>
      <c r="H37" t="s">
        <v>422</v>
      </c>
      <c r="I37" t="s">
        <v>423</v>
      </c>
      <c r="J37" t="s">
        <v>424</v>
      </c>
      <c r="K37" t="s">
        <v>425</v>
      </c>
      <c r="L37" t="s">
        <v>426</v>
      </c>
      <c r="M37" s="67">
        <v>41645</v>
      </c>
      <c r="N37">
        <v>6</v>
      </c>
      <c r="O37" t="s">
        <v>372</v>
      </c>
      <c r="P37">
        <v>2014</v>
      </c>
    </row>
    <row r="38" spans="1:16" x14ac:dyDescent="0.3">
      <c r="A38" t="s">
        <v>365</v>
      </c>
      <c r="B38" t="s">
        <v>329</v>
      </c>
      <c r="C38" t="s">
        <v>337</v>
      </c>
      <c r="D38" t="s">
        <v>352</v>
      </c>
      <c r="E38">
        <v>13720</v>
      </c>
      <c r="F38" t="s">
        <v>338</v>
      </c>
      <c r="G38" t="s">
        <v>366</v>
      </c>
      <c r="H38" t="s">
        <v>427</v>
      </c>
      <c r="I38" t="s">
        <v>428</v>
      </c>
      <c r="J38" t="s">
        <v>429</v>
      </c>
      <c r="K38" t="s">
        <v>396</v>
      </c>
      <c r="L38" t="s">
        <v>430</v>
      </c>
      <c r="M38" s="67">
        <v>41651</v>
      </c>
      <c r="N38">
        <v>12</v>
      </c>
      <c r="O38" t="s">
        <v>351</v>
      </c>
      <c r="P38">
        <v>2014</v>
      </c>
    </row>
    <row r="39" spans="1:16" x14ac:dyDescent="0.3">
      <c r="A39" t="s">
        <v>365</v>
      </c>
      <c r="B39" t="s">
        <v>333</v>
      </c>
      <c r="C39" t="s">
        <v>337</v>
      </c>
      <c r="D39" t="s">
        <v>352</v>
      </c>
      <c r="E39">
        <v>12210</v>
      </c>
      <c r="F39" t="s">
        <v>338</v>
      </c>
      <c r="G39" t="s">
        <v>366</v>
      </c>
      <c r="H39" t="s">
        <v>431</v>
      </c>
      <c r="I39" t="s">
        <v>432</v>
      </c>
      <c r="J39" t="s">
        <v>433</v>
      </c>
      <c r="K39" t="s">
        <v>434</v>
      </c>
      <c r="L39" t="s">
        <v>435</v>
      </c>
      <c r="M39" s="67">
        <v>41284</v>
      </c>
      <c r="N39">
        <v>10</v>
      </c>
      <c r="O39" t="s">
        <v>344</v>
      </c>
      <c r="P39">
        <v>2013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F02B1-118C-45BA-B59B-9663CE554666}">
  <dimension ref="A1:F63"/>
  <sheetViews>
    <sheetView showGridLines="0" tabSelected="1" zoomScaleNormal="100" zoomScalePageLayoutView="125" workbookViewId="0">
      <selection activeCell="C49" sqref="C49"/>
    </sheetView>
  </sheetViews>
  <sheetFormatPr defaultColWidth="8.88671875" defaultRowHeight="15" customHeight="1" x14ac:dyDescent="0.3"/>
  <cols>
    <col min="1" max="1" width="12.6640625" style="13" customWidth="1"/>
    <col min="2" max="2" width="100.5546875" style="73" customWidth="1"/>
    <col min="3" max="4" width="11.6640625" style="73" customWidth="1"/>
    <col min="5" max="5" width="13.88671875" style="73" customWidth="1"/>
    <col min="6" max="6" width="17.109375" style="73" customWidth="1"/>
    <col min="7" max="16384" width="8.88671875" style="73"/>
  </cols>
  <sheetData>
    <row r="1" spans="1:6" ht="60" customHeight="1" x14ac:dyDescent="0.3">
      <c r="A1" s="13" t="s">
        <v>254</v>
      </c>
      <c r="C1" s="77" t="s">
        <v>288</v>
      </c>
    </row>
    <row r="2" spans="1:6" ht="15" customHeight="1" x14ac:dyDescent="0.3">
      <c r="A2" s="13" t="s">
        <v>255</v>
      </c>
    </row>
    <row r="3" spans="1:6" ht="15" customHeight="1" x14ac:dyDescent="0.3">
      <c r="A3" s="13" t="s">
        <v>256</v>
      </c>
      <c r="C3" s="39" t="s">
        <v>257</v>
      </c>
      <c r="D3" s="39" t="s">
        <v>258</v>
      </c>
      <c r="E3" s="39" t="s">
        <v>258</v>
      </c>
    </row>
    <row r="4" spans="1:6" ht="15" customHeight="1" x14ac:dyDescent="0.3">
      <c r="A4" s="13" t="s">
        <v>259</v>
      </c>
      <c r="C4" s="46" t="s">
        <v>22</v>
      </c>
      <c r="D4" s="40"/>
    </row>
    <row r="5" spans="1:6" s="74" customFormat="1" ht="15" customHeight="1" x14ac:dyDescent="0.3">
      <c r="A5" s="13" t="s">
        <v>260</v>
      </c>
      <c r="B5" s="73"/>
      <c r="C5" s="46" t="s">
        <v>261</v>
      </c>
      <c r="D5" s="40"/>
      <c r="F5" s="73"/>
    </row>
    <row r="6" spans="1:6" s="74" customFormat="1" ht="15" customHeight="1" x14ac:dyDescent="0.3">
      <c r="A6" s="13" t="s">
        <v>262</v>
      </c>
      <c r="B6" s="73"/>
      <c r="C6" s="46" t="s">
        <v>16</v>
      </c>
      <c r="D6" s="40"/>
      <c r="F6" s="73"/>
    </row>
    <row r="7" spans="1:6" s="74" customFormat="1" ht="15" customHeight="1" x14ac:dyDescent="0.3">
      <c r="A7" s="13" t="s">
        <v>263</v>
      </c>
      <c r="B7" s="73"/>
      <c r="C7" s="46" t="s">
        <v>17</v>
      </c>
      <c r="D7" s="40"/>
      <c r="F7" s="73"/>
    </row>
    <row r="8" spans="1:6" s="74" customFormat="1" ht="15" customHeight="1" x14ac:dyDescent="0.3">
      <c r="A8" s="13" t="s">
        <v>264</v>
      </c>
      <c r="B8" s="73"/>
      <c r="C8" s="46" t="s">
        <v>265</v>
      </c>
      <c r="D8" s="40"/>
      <c r="F8" s="73"/>
    </row>
    <row r="9" spans="1:6" s="74" customFormat="1" ht="15" customHeight="1" x14ac:dyDescent="0.3">
      <c r="A9" s="13" t="s">
        <v>266</v>
      </c>
      <c r="B9" s="73"/>
      <c r="C9" s="46" t="s">
        <v>267</v>
      </c>
      <c r="D9" s="40"/>
      <c r="F9" s="73"/>
    </row>
    <row r="10" spans="1:6" s="74" customFormat="1" ht="15" customHeight="1" x14ac:dyDescent="0.3">
      <c r="A10" s="13" t="s">
        <v>268</v>
      </c>
      <c r="B10" s="73"/>
      <c r="C10" s="46" t="s">
        <v>269</v>
      </c>
      <c r="D10" s="40"/>
      <c r="F10" s="73"/>
    </row>
    <row r="11" spans="1:6" s="74" customFormat="1" ht="15" customHeight="1" x14ac:dyDescent="0.3">
      <c r="A11" s="13"/>
      <c r="B11" s="73"/>
      <c r="C11" s="46" t="s">
        <v>12</v>
      </c>
      <c r="D11" s="40"/>
      <c r="F11" s="73"/>
    </row>
    <row r="12" spans="1:6" s="74" customFormat="1" ht="15" customHeight="1" x14ac:dyDescent="0.3">
      <c r="A12" s="13"/>
      <c r="B12" s="73"/>
      <c r="C12" s="46" t="s">
        <v>270</v>
      </c>
      <c r="D12" s="40"/>
      <c r="F12" s="73"/>
    </row>
    <row r="13" spans="1:6" s="74" customFormat="1" ht="15" customHeight="1" x14ac:dyDescent="0.3">
      <c r="A13" s="13"/>
      <c r="B13" s="73"/>
      <c r="C13" s="46" t="s">
        <v>10</v>
      </c>
      <c r="D13" s="40"/>
      <c r="F13" s="73"/>
    </row>
    <row r="14" spans="1:6" s="74" customFormat="1" ht="15" customHeight="1" x14ac:dyDescent="0.3">
      <c r="A14" s="13"/>
      <c r="B14" s="73"/>
      <c r="C14" s="46" t="s">
        <v>9</v>
      </c>
      <c r="D14" s="40"/>
      <c r="F14" s="73"/>
    </row>
    <row r="15" spans="1:6" s="74" customFormat="1" ht="15" customHeight="1" x14ac:dyDescent="0.3">
      <c r="A15" s="13"/>
      <c r="B15" s="73"/>
      <c r="C15" s="46" t="s">
        <v>8</v>
      </c>
      <c r="D15" s="40"/>
      <c r="F15" s="73"/>
    </row>
    <row r="16" spans="1:6" s="74" customFormat="1" ht="15" customHeight="1" x14ac:dyDescent="0.3">
      <c r="A16" s="13"/>
      <c r="B16" s="73"/>
    </row>
    <row r="17" spans="1:6" s="74" customFormat="1" ht="15" customHeight="1" x14ac:dyDescent="0.3">
      <c r="A17" s="13"/>
      <c r="B17" s="73"/>
    </row>
    <row r="18" spans="1:6" s="74" customFormat="1" ht="15" customHeight="1" x14ac:dyDescent="0.3">
      <c r="A18" s="13"/>
      <c r="B18" s="73"/>
      <c r="C18" s="73"/>
      <c r="D18" s="73" t="s">
        <v>279</v>
      </c>
      <c r="E18" s="73"/>
      <c r="F18" s="73" t="s">
        <v>289</v>
      </c>
    </row>
    <row r="19" spans="1:6" s="74" customFormat="1" ht="15" customHeight="1" x14ac:dyDescent="0.3">
      <c r="A19" s="13"/>
      <c r="B19" s="73"/>
      <c r="C19" s="73"/>
      <c r="D19" s="73" t="s">
        <v>277</v>
      </c>
      <c r="E19" s="73"/>
      <c r="F19" s="73"/>
    </row>
    <row r="20" spans="1:6" s="74" customFormat="1" ht="15" customHeight="1" x14ac:dyDescent="0.3">
      <c r="A20" s="13"/>
      <c r="B20" s="73"/>
      <c r="C20" s="73"/>
      <c r="D20" s="73" t="s">
        <v>281</v>
      </c>
      <c r="E20" s="73"/>
      <c r="F20" s="73"/>
    </row>
    <row r="21" spans="1:6" s="74" customFormat="1" ht="15" customHeight="1" x14ac:dyDescent="0.3">
      <c r="A21" s="13"/>
      <c r="B21" s="73"/>
      <c r="C21" s="73"/>
      <c r="D21" s="73"/>
      <c r="E21" s="73"/>
      <c r="F21" s="73"/>
    </row>
    <row r="22" spans="1:6" s="74" customFormat="1" ht="15" customHeight="1" x14ac:dyDescent="0.3">
      <c r="A22" s="13"/>
      <c r="B22" s="73"/>
    </row>
    <row r="23" spans="1:6" s="74" customFormat="1" ht="15" customHeight="1" x14ac:dyDescent="0.3">
      <c r="A23" s="13"/>
      <c r="B23" s="73"/>
    </row>
    <row r="24" spans="1:6" s="74" customFormat="1" ht="15" customHeight="1" x14ac:dyDescent="0.3">
      <c r="A24" s="13"/>
      <c r="B24" s="73"/>
    </row>
    <row r="27" spans="1:6" ht="15" customHeight="1" x14ac:dyDescent="0.3">
      <c r="A27" s="13" t="s">
        <v>271</v>
      </c>
    </row>
    <row r="28" spans="1:6" ht="15" customHeight="1" x14ac:dyDescent="0.3">
      <c r="A28" s="13" t="s">
        <v>272</v>
      </c>
    </row>
    <row r="29" spans="1:6" ht="15" customHeight="1" x14ac:dyDescent="0.3">
      <c r="A29" s="13" t="s">
        <v>273</v>
      </c>
    </row>
    <row r="30" spans="1:6" ht="15" customHeight="1" x14ac:dyDescent="0.3">
      <c r="A30" s="13" t="s">
        <v>274</v>
      </c>
    </row>
    <row r="31" spans="1:6" ht="15" customHeight="1" x14ac:dyDescent="0.3">
      <c r="A31" s="13" t="s">
        <v>275</v>
      </c>
      <c r="C31" s="39" t="s">
        <v>257</v>
      </c>
      <c r="D31" s="39" t="s">
        <v>258</v>
      </c>
      <c r="F31" s="75" t="s">
        <v>258</v>
      </c>
    </row>
    <row r="32" spans="1:6" ht="15" customHeight="1" x14ac:dyDescent="0.3">
      <c r="A32" s="13" t="s">
        <v>276</v>
      </c>
      <c r="C32" s="46" t="s">
        <v>22</v>
      </c>
      <c r="D32" s="46"/>
      <c r="F32" s="76" t="s">
        <v>277</v>
      </c>
    </row>
    <row r="33" spans="1:6" ht="15" customHeight="1" x14ac:dyDescent="0.3">
      <c r="A33" s="13" t="s">
        <v>278</v>
      </c>
      <c r="C33" s="46" t="s">
        <v>261</v>
      </c>
      <c r="D33" s="46"/>
      <c r="F33" s="46" t="s">
        <v>279</v>
      </c>
    </row>
    <row r="34" spans="1:6" ht="15" customHeight="1" x14ac:dyDescent="0.3">
      <c r="A34" s="13" t="s">
        <v>280</v>
      </c>
      <c r="C34" s="46" t="s">
        <v>16</v>
      </c>
      <c r="D34" s="46"/>
      <c r="F34" s="76" t="s">
        <v>281</v>
      </c>
    </row>
    <row r="35" spans="1:6" ht="15" customHeight="1" x14ac:dyDescent="0.3">
      <c r="A35" s="13" t="s">
        <v>282</v>
      </c>
      <c r="C35" s="46" t="s">
        <v>17</v>
      </c>
      <c r="D35" s="46"/>
    </row>
    <row r="36" spans="1:6" ht="15" customHeight="1" x14ac:dyDescent="0.3">
      <c r="A36" s="13" t="s">
        <v>283</v>
      </c>
      <c r="C36" s="46" t="s">
        <v>265</v>
      </c>
      <c r="D36" s="46"/>
    </row>
    <row r="37" spans="1:6" ht="15" customHeight="1" x14ac:dyDescent="0.3">
      <c r="A37" s="13" t="s">
        <v>284</v>
      </c>
      <c r="C37" s="46" t="s">
        <v>267</v>
      </c>
      <c r="D37" s="46"/>
    </row>
    <row r="38" spans="1:6" ht="15" customHeight="1" x14ac:dyDescent="0.3">
      <c r="A38" s="13" t="s">
        <v>285</v>
      </c>
      <c r="C38" s="46" t="s">
        <v>269</v>
      </c>
      <c r="D38" s="46"/>
    </row>
    <row r="39" spans="1:6" ht="15" customHeight="1" x14ac:dyDescent="0.3">
      <c r="C39" s="46" t="s">
        <v>12</v>
      </c>
      <c r="D39" s="46"/>
    </row>
    <row r="40" spans="1:6" ht="15" customHeight="1" x14ac:dyDescent="0.3">
      <c r="C40" s="46" t="s">
        <v>270</v>
      </c>
      <c r="D40" s="46"/>
    </row>
    <row r="41" spans="1:6" ht="15" customHeight="1" x14ac:dyDescent="0.3">
      <c r="C41" s="46" t="s">
        <v>10</v>
      </c>
      <c r="D41" s="46"/>
    </row>
    <row r="42" spans="1:6" ht="15" customHeight="1" x14ac:dyDescent="0.3">
      <c r="C42" s="46" t="s">
        <v>9</v>
      </c>
      <c r="D42" s="46"/>
    </row>
    <row r="43" spans="1:6" ht="15" customHeight="1" x14ac:dyDescent="0.3">
      <c r="C43" s="46" t="s">
        <v>8</v>
      </c>
      <c r="D43" s="46"/>
    </row>
    <row r="60" spans="1:1" ht="15" customHeight="1" x14ac:dyDescent="0.3">
      <c r="A60" s="13" t="s">
        <v>18</v>
      </c>
    </row>
    <row r="61" spans="1:1" ht="15" customHeight="1" x14ac:dyDescent="0.3">
      <c r="A61" s="13" t="s">
        <v>286</v>
      </c>
    </row>
    <row r="62" spans="1:1" ht="15" customHeight="1" x14ac:dyDescent="0.3">
      <c r="A62" s="13" t="s">
        <v>187</v>
      </c>
    </row>
    <row r="63" spans="1:1" ht="15" customHeight="1" x14ac:dyDescent="0.3">
      <c r="A63" s="13" t="s">
        <v>287</v>
      </c>
    </row>
  </sheetData>
  <hyperlinks>
    <hyperlink ref="A62" r:id="rId1" tooltip="Seleziona per ottenere informazioni dal Web sulla creazione di un elenco a discesa" xr:uid="{18DB226D-F285-4808-8EBB-E8B3AC3B0618}"/>
    <hyperlink ref="A61" r:id="rId2" tooltip="Seleziona per ottenere informazioni dal Web su come applicare la convalida dei dati alle celle" xr:uid="{2924819B-10B5-4FE5-BA5C-85016587E84F}"/>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5512F-9B89-4CA5-AFBF-98CD6BD9FD20}">
  <dimension ref="A1:K47"/>
  <sheetViews>
    <sheetView showGridLines="0" showZeros="0" topLeftCell="A57" workbookViewId="0">
      <selection activeCell="D28" sqref="D28"/>
    </sheetView>
  </sheetViews>
  <sheetFormatPr defaultRowHeight="14.4" x14ac:dyDescent="0.3"/>
  <cols>
    <col min="1" max="1" width="12.6640625" style="25" customWidth="1"/>
    <col min="2" max="2" width="82.88671875" style="25" customWidth="1"/>
    <col min="3" max="3" width="29.6640625" style="25" bestFit="1" customWidth="1"/>
    <col min="4" max="4" width="15.109375" style="25" customWidth="1"/>
    <col min="5" max="6" width="8.88671875" style="25"/>
    <col min="7" max="7" width="10.6640625" style="25" bestFit="1" customWidth="1"/>
    <col min="8" max="8" width="10" style="25" customWidth="1"/>
    <col min="9" max="9" width="11.109375" style="25" customWidth="1"/>
    <col min="10" max="16384" width="8.88671875" style="25"/>
  </cols>
  <sheetData>
    <row r="1" spans="1:11" ht="60" customHeight="1" x14ac:dyDescent="0.3">
      <c r="A1" s="26"/>
    </row>
    <row r="2" spans="1:11" x14ac:dyDescent="0.3">
      <c r="A2" s="26" t="s">
        <v>26</v>
      </c>
    </row>
    <row r="3" spans="1:11" ht="32.4" x14ac:dyDescent="0.3">
      <c r="A3" s="26" t="s">
        <v>27</v>
      </c>
      <c r="C3" s="27"/>
      <c r="D3" s="28"/>
    </row>
    <row r="4" spans="1:11" x14ac:dyDescent="0.3">
      <c r="A4" s="26" t="s">
        <v>28</v>
      </c>
    </row>
    <row r="5" spans="1:11" x14ac:dyDescent="0.3">
      <c r="A5" s="26" t="s">
        <v>29</v>
      </c>
      <c r="C5" s="84" t="s">
        <v>25</v>
      </c>
      <c r="D5" s="84"/>
    </row>
    <row r="6" spans="1:11" ht="16.5" customHeight="1" x14ac:dyDescent="0.4">
      <c r="A6" s="26" t="s">
        <v>30</v>
      </c>
      <c r="C6" s="29" t="s">
        <v>31</v>
      </c>
      <c r="D6" s="30">
        <f ca="1">TODAY()</f>
        <v>45615</v>
      </c>
      <c r="F6" s="31" t="str">
        <f ca="1">IF(D6=TODAY(),"Ben fatto!","")</f>
        <v>Ben fatto!</v>
      </c>
    </row>
    <row r="7" spans="1:11" ht="16.5" customHeight="1" thickBot="1" x14ac:dyDescent="0.35">
      <c r="A7" s="23" t="s">
        <v>32</v>
      </c>
      <c r="C7" s="29" t="s">
        <v>33</v>
      </c>
      <c r="D7" s="30">
        <v>45947</v>
      </c>
    </row>
    <row r="8" spans="1:11" ht="16.5" customHeight="1" thickTop="1" thickBot="1" x14ac:dyDescent="0.35">
      <c r="A8" s="26" t="s">
        <v>34</v>
      </c>
      <c r="C8" s="29" t="s">
        <v>35</v>
      </c>
      <c r="D8" s="32">
        <f ca="1">IF(D7&gt;D6,D7-D6,"")</f>
        <v>332</v>
      </c>
    </row>
    <row r="9" spans="1:11" ht="15" thickTop="1" x14ac:dyDescent="0.3">
      <c r="A9" s="26" t="s">
        <v>36</v>
      </c>
    </row>
    <row r="10" spans="1:11" ht="15" customHeight="1" thickBot="1" x14ac:dyDescent="0.35">
      <c r="A10" s="23" t="s">
        <v>37</v>
      </c>
      <c r="C10" s="29" t="s">
        <v>38</v>
      </c>
      <c r="D10" s="33">
        <v>3</v>
      </c>
    </row>
    <row r="11" spans="1:11" ht="15" customHeight="1" thickTop="1" thickBot="1" x14ac:dyDescent="0.35">
      <c r="A11" s="23" t="s">
        <v>39</v>
      </c>
      <c r="C11" s="29" t="s">
        <v>40</v>
      </c>
      <c r="D11" s="34">
        <f ca="1">D6+D10</f>
        <v>45618</v>
      </c>
    </row>
    <row r="12" spans="1:11" ht="15" thickTop="1" x14ac:dyDescent="0.3">
      <c r="A12" s="26" t="s">
        <v>41</v>
      </c>
    </row>
    <row r="13" spans="1:11" x14ac:dyDescent="0.3">
      <c r="A13" s="26" t="s">
        <v>21</v>
      </c>
    </row>
    <row r="14" spans="1:11" x14ac:dyDescent="0.3">
      <c r="A14" s="26" t="s">
        <v>19</v>
      </c>
    </row>
    <row r="15" spans="1:11" ht="15" thickBot="1" x14ac:dyDescent="0.35">
      <c r="A15" s="26" t="s">
        <v>18</v>
      </c>
    </row>
    <row r="16" spans="1:11" ht="53.4" thickBot="1" x14ac:dyDescent="0.35">
      <c r="A16" s="26" t="s">
        <v>42</v>
      </c>
      <c r="G16" s="79" t="s">
        <v>57</v>
      </c>
      <c r="H16" s="79" t="s">
        <v>58</v>
      </c>
      <c r="I16" s="79" t="s">
        <v>437</v>
      </c>
      <c r="J16" s="79" t="s">
        <v>438</v>
      </c>
      <c r="K16" s="80" t="s">
        <v>439</v>
      </c>
    </row>
    <row r="17" spans="1:11" ht="27.6" customHeight="1" thickBot="1" x14ac:dyDescent="0.35">
      <c r="A17" s="26" t="s">
        <v>43</v>
      </c>
      <c r="G17" s="81" t="s">
        <v>440</v>
      </c>
      <c r="H17" s="81" t="s">
        <v>441</v>
      </c>
      <c r="I17" s="82">
        <f>IF(K17&gt;J17,K17-J17,"orari mancanti")</f>
        <v>7.291666666666663E-2</v>
      </c>
      <c r="J17" s="82">
        <v>0.52777777777777779</v>
      </c>
      <c r="K17" s="82">
        <v>0.60069444444444442</v>
      </c>
    </row>
    <row r="18" spans="1:11" ht="15" thickBot="1" x14ac:dyDescent="0.35">
      <c r="A18" s="26" t="s">
        <v>44</v>
      </c>
      <c r="G18" s="81" t="s">
        <v>442</v>
      </c>
      <c r="H18" s="81" t="s">
        <v>443</v>
      </c>
      <c r="I18" s="82">
        <f t="shared" ref="I18:I24" si="0">K18-J18</f>
        <v>2.5000000000000022E-2</v>
      </c>
      <c r="J18" s="82">
        <v>0.62777777777777777</v>
      </c>
      <c r="K18" s="82">
        <v>0.65277777777777779</v>
      </c>
    </row>
    <row r="19" spans="1:11" ht="15" thickBot="1" x14ac:dyDescent="0.35">
      <c r="A19" s="26" t="s">
        <v>15</v>
      </c>
      <c r="G19" s="81" t="s">
        <v>444</v>
      </c>
      <c r="H19" s="81" t="s">
        <v>445</v>
      </c>
      <c r="I19" s="82">
        <f t="shared" si="0"/>
        <v>3.6111111111111094E-2</v>
      </c>
      <c r="J19" s="82">
        <v>0.6166666666666667</v>
      </c>
      <c r="K19" s="82">
        <v>0.65277777777777779</v>
      </c>
    </row>
    <row r="20" spans="1:11" ht="15" thickBot="1" x14ac:dyDescent="0.35">
      <c r="G20" s="81" t="s">
        <v>446</v>
      </c>
      <c r="H20" s="81" t="s">
        <v>447</v>
      </c>
      <c r="I20" s="82">
        <f t="shared" si="0"/>
        <v>2.9861111111111116E-2</v>
      </c>
      <c r="J20" s="82">
        <v>0.62291666666666667</v>
      </c>
      <c r="K20" s="82">
        <v>0.65277777777777779</v>
      </c>
    </row>
    <row r="21" spans="1:11" ht="15" thickBot="1" x14ac:dyDescent="0.35">
      <c r="G21" s="81" t="s">
        <v>448</v>
      </c>
      <c r="H21" s="81" t="s">
        <v>449</v>
      </c>
      <c r="I21" s="82">
        <f t="shared" si="0"/>
        <v>3.6111111111111094E-2</v>
      </c>
      <c r="J21" s="82">
        <v>0.6166666666666667</v>
      </c>
      <c r="K21" s="82">
        <v>0.65277777777777779</v>
      </c>
    </row>
    <row r="22" spans="1:11" ht="15" thickBot="1" x14ac:dyDescent="0.35">
      <c r="G22" s="81" t="s">
        <v>450</v>
      </c>
      <c r="H22" s="81" t="s">
        <v>451</v>
      </c>
      <c r="I22" s="82">
        <f t="shared" si="0"/>
        <v>3.125E-2</v>
      </c>
      <c r="J22" s="82">
        <v>0.62152777777777779</v>
      </c>
      <c r="K22" s="82">
        <v>0.65277777777777779</v>
      </c>
    </row>
    <row r="23" spans="1:11" ht="15" thickBot="1" x14ac:dyDescent="0.35">
      <c r="G23" s="81" t="s">
        <v>452</v>
      </c>
      <c r="H23" s="81" t="s">
        <v>453</v>
      </c>
      <c r="I23" s="82">
        <f t="shared" si="0"/>
        <v>2.3611111111111138E-2</v>
      </c>
      <c r="J23" s="82">
        <v>0.62916666666666665</v>
      </c>
      <c r="K23" s="82">
        <v>0.65277777777777779</v>
      </c>
    </row>
    <row r="24" spans="1:11" ht="15" thickBot="1" x14ac:dyDescent="0.35">
      <c r="G24" s="81" t="s">
        <v>454</v>
      </c>
      <c r="H24" s="81" t="s">
        <v>455</v>
      </c>
      <c r="I24" s="82">
        <f t="shared" si="0"/>
        <v>2.5694444444444464E-2</v>
      </c>
      <c r="J24" s="82">
        <v>0.62708333333333333</v>
      </c>
      <c r="K24" s="82">
        <v>0.65277777777777779</v>
      </c>
    </row>
    <row r="25" spans="1:11" ht="15" customHeight="1" x14ac:dyDescent="0.3">
      <c r="C25" s="27"/>
      <c r="D25" s="28"/>
    </row>
    <row r="27" spans="1:11" x14ac:dyDescent="0.3">
      <c r="C27" s="84" t="s">
        <v>34</v>
      </c>
      <c r="D27" s="84"/>
    </row>
    <row r="28" spans="1:11" x14ac:dyDescent="0.3">
      <c r="C28" s="29" t="s">
        <v>45</v>
      </c>
      <c r="D28" s="35">
        <f ca="1">NOW()</f>
        <v>45615.481104976854</v>
      </c>
    </row>
    <row r="31" spans="1:11" x14ac:dyDescent="0.3">
      <c r="C31" s="84" t="s">
        <v>46</v>
      </c>
      <c r="D31" s="84"/>
    </row>
    <row r="32" spans="1:11" x14ac:dyDescent="0.3">
      <c r="C32" s="29" t="s">
        <v>47</v>
      </c>
      <c r="D32" s="36">
        <v>0.33333333333333331</v>
      </c>
    </row>
    <row r="33" spans="3:4" x14ac:dyDescent="0.3">
      <c r="C33" s="29" t="s">
        <v>48</v>
      </c>
      <c r="D33" s="36">
        <v>0.5</v>
      </c>
    </row>
    <row r="34" spans="3:4" x14ac:dyDescent="0.3">
      <c r="C34" s="29" t="s">
        <v>49</v>
      </c>
      <c r="D34" s="36">
        <v>0.54166666666666663</v>
      </c>
    </row>
    <row r="35" spans="3:4" ht="15" thickBot="1" x14ac:dyDescent="0.35">
      <c r="C35" s="29" t="s">
        <v>50</v>
      </c>
      <c r="D35" s="36">
        <v>0.70833333333333337</v>
      </c>
    </row>
    <row r="36" spans="3:4" ht="15.6" thickTop="1" thickBot="1" x14ac:dyDescent="0.35">
      <c r="C36" s="29" t="s">
        <v>51</v>
      </c>
      <c r="D36" s="88">
        <f>((D33-D32)+(D35-D34))</f>
        <v>0.33333333333333343</v>
      </c>
    </row>
    <row r="37" spans="3:4" ht="15" thickTop="1" x14ac:dyDescent="0.3"/>
    <row r="45" spans="3:4" x14ac:dyDescent="0.3">
      <c r="C45" s="85" t="s">
        <v>52</v>
      </c>
      <c r="D45" s="85"/>
    </row>
    <row r="46" spans="3:4" x14ac:dyDescent="0.3">
      <c r="C46" s="29" t="s">
        <v>53</v>
      </c>
      <c r="D46" s="37">
        <v>43005</v>
      </c>
    </row>
    <row r="47" spans="3:4" x14ac:dyDescent="0.3">
      <c r="C47" s="29" t="s">
        <v>54</v>
      </c>
      <c r="D47" s="38">
        <v>0.36944444444444446</v>
      </c>
    </row>
  </sheetData>
  <mergeCells count="4">
    <mergeCell ref="C5:D5"/>
    <mergeCell ref="C27:D27"/>
    <mergeCell ref="C31:D31"/>
    <mergeCell ref="C45:D4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31321-B65E-4BE7-9628-EA023837A758}">
  <dimension ref="A1:H37"/>
  <sheetViews>
    <sheetView showGridLines="0" topLeftCell="B5" zoomScaleNormal="100" workbookViewId="0">
      <selection activeCell="H13" sqref="H13"/>
    </sheetView>
  </sheetViews>
  <sheetFormatPr defaultRowHeight="14.4" x14ac:dyDescent="0.3"/>
  <cols>
    <col min="1" max="1" width="12.6640625" style="26" customWidth="1"/>
    <col min="2" max="2" width="82.88671875" style="25" customWidth="1"/>
    <col min="3" max="3" width="16.33203125" style="25" customWidth="1"/>
    <col min="4" max="4" width="15" style="25" customWidth="1"/>
    <col min="5" max="5" width="21" style="25" bestFit="1" customWidth="1"/>
    <col min="6" max="6" width="18.33203125" style="25" customWidth="1"/>
    <col min="7" max="7" width="30.33203125" style="25" customWidth="1"/>
    <col min="8" max="8" width="23.6640625" style="25" customWidth="1"/>
    <col min="9" max="16384" width="8.88671875" style="25"/>
  </cols>
  <sheetData>
    <row r="1" spans="1:8" ht="60" customHeight="1" x14ac:dyDescent="0.3">
      <c r="A1" s="26" t="s">
        <v>55</v>
      </c>
      <c r="C1" s="27"/>
      <c r="D1" s="28"/>
      <c r="E1" s="28"/>
      <c r="F1" s="28"/>
    </row>
    <row r="2" spans="1:8" ht="28.8" x14ac:dyDescent="0.3">
      <c r="A2" s="26" t="s">
        <v>56</v>
      </c>
      <c r="C2" s="39" t="s">
        <v>57</v>
      </c>
      <c r="D2" s="39" t="s">
        <v>58</v>
      </c>
      <c r="E2" s="39" t="s">
        <v>59</v>
      </c>
      <c r="F2" s="39" t="s">
        <v>60</v>
      </c>
      <c r="G2" s="43" t="s">
        <v>92</v>
      </c>
      <c r="H2" s="43" t="s">
        <v>457</v>
      </c>
    </row>
    <row r="3" spans="1:8" x14ac:dyDescent="0.3">
      <c r="A3" s="26" t="s">
        <v>61</v>
      </c>
      <c r="C3" s="29" t="s">
        <v>62</v>
      </c>
      <c r="D3" s="29" t="s">
        <v>63</v>
      </c>
      <c r="E3" s="33" t="str">
        <f>D3&amp;", "&amp;C3</f>
        <v>Panicucci, Olga</v>
      </c>
      <c r="F3" s="40" t="str">
        <f>C3&amp;" "&amp;D3</f>
        <v>Olga Panicucci</v>
      </c>
      <c r="G3" s="40" t="str">
        <f>C3&amp;"."&amp;D3&amp;"@albalog.com"</f>
        <v>Olga.Panicucci@albalog.com</v>
      </c>
      <c r="H3" s="25" t="str">
        <f>LOWER(LEFT(C3,1))&amp;"."&amp;LOWER(D3)&amp;"@albalog.com"</f>
        <v>o.panicucci@albalog.com</v>
      </c>
    </row>
    <row r="4" spans="1:8" x14ac:dyDescent="0.3">
      <c r="A4" s="26" t="s">
        <v>64</v>
      </c>
      <c r="C4" s="29" t="s">
        <v>65</v>
      </c>
      <c r="D4" s="29" t="s">
        <v>66</v>
      </c>
      <c r="E4" s="33" t="str">
        <f t="shared" ref="E4:E10" si="0">D4&amp;", "&amp;C4</f>
        <v>Udinesi, Pio</v>
      </c>
      <c r="F4" s="40" t="str">
        <f t="shared" ref="F4:F10" si="1">C4&amp;" "&amp;D4</f>
        <v>Pio Udinesi</v>
      </c>
      <c r="G4" s="40" t="str">
        <f t="shared" ref="G4:G10" si="2">C4&amp;"."&amp;D4&amp;"@albalog.com"</f>
        <v>Pio.Udinesi@albalog.com</v>
      </c>
      <c r="H4" s="25" t="str">
        <f t="shared" ref="H4:H10" si="3">LOWER(LEFT(C4,1))&amp;"."&amp;LOWER(D4)&amp;"@albalog.com"</f>
        <v>p.udinesi@albalog.com</v>
      </c>
    </row>
    <row r="5" spans="1:8" x14ac:dyDescent="0.3">
      <c r="A5" s="26" t="s">
        <v>67</v>
      </c>
      <c r="C5" s="29" t="s">
        <v>68</v>
      </c>
      <c r="D5" s="29" t="s">
        <v>69</v>
      </c>
      <c r="E5" s="33" t="str">
        <f t="shared" si="0"/>
        <v>Mazzanti, Albertino</v>
      </c>
      <c r="F5" s="40" t="str">
        <f t="shared" si="1"/>
        <v>Albertino Mazzanti</v>
      </c>
      <c r="G5" s="40" t="str">
        <f t="shared" si="2"/>
        <v>Albertino.Mazzanti@albalog.com</v>
      </c>
      <c r="H5" s="25" t="str">
        <f t="shared" si="3"/>
        <v>a.mazzanti@albalog.com</v>
      </c>
    </row>
    <row r="6" spans="1:8" x14ac:dyDescent="0.3">
      <c r="A6" s="26" t="s">
        <v>24</v>
      </c>
      <c r="C6" s="29" t="s">
        <v>70</v>
      </c>
      <c r="D6" s="29" t="s">
        <v>71</v>
      </c>
      <c r="E6" s="33" t="str">
        <f t="shared" si="0"/>
        <v>Greco, Fiamma</v>
      </c>
      <c r="F6" s="40" t="str">
        <f t="shared" si="1"/>
        <v>Fiamma Greco</v>
      </c>
      <c r="G6" s="40" t="str">
        <f t="shared" si="2"/>
        <v>Fiamma.Greco@albalog.com</v>
      </c>
      <c r="H6" s="25" t="str">
        <f t="shared" si="3"/>
        <v>f.greco@albalog.com</v>
      </c>
    </row>
    <row r="7" spans="1:8" x14ac:dyDescent="0.3">
      <c r="A7" s="26" t="s">
        <v>19</v>
      </c>
      <c r="C7" s="29" t="s">
        <v>72</v>
      </c>
      <c r="D7" s="29" t="s">
        <v>73</v>
      </c>
      <c r="E7" s="33" t="str">
        <f t="shared" si="0"/>
        <v>Barese, Carmelo</v>
      </c>
      <c r="F7" s="40" t="str">
        <f t="shared" si="1"/>
        <v>Carmelo Barese</v>
      </c>
      <c r="G7" s="40" t="str">
        <f t="shared" si="2"/>
        <v>Carmelo.Barese@albalog.com</v>
      </c>
      <c r="H7" s="25" t="str">
        <f t="shared" si="3"/>
        <v>c.barese@albalog.com</v>
      </c>
    </row>
    <row r="8" spans="1:8" x14ac:dyDescent="0.3">
      <c r="A8" s="26" t="s">
        <v>74</v>
      </c>
      <c r="C8" s="29" t="s">
        <v>75</v>
      </c>
      <c r="D8" s="29" t="s">
        <v>76</v>
      </c>
      <c r="E8" s="33" t="str">
        <f t="shared" si="0"/>
        <v>Romani, Nazzareno</v>
      </c>
      <c r="F8" s="40" t="str">
        <f t="shared" si="1"/>
        <v>Nazzareno Romani</v>
      </c>
      <c r="G8" s="40" t="str">
        <f t="shared" si="2"/>
        <v>Nazzareno.Romani@albalog.com</v>
      </c>
      <c r="H8" s="25" t="str">
        <f t="shared" si="3"/>
        <v>n.romani@albalog.com</v>
      </c>
    </row>
    <row r="9" spans="1:8" x14ac:dyDescent="0.3">
      <c r="A9" s="26" t="s">
        <v>77</v>
      </c>
      <c r="C9" s="29" t="s">
        <v>78</v>
      </c>
      <c r="D9" s="29" t="s">
        <v>79</v>
      </c>
      <c r="E9" s="33" t="str">
        <f t="shared" si="0"/>
        <v>Capon, Cataldo</v>
      </c>
      <c r="F9" s="40" t="str">
        <f t="shared" si="1"/>
        <v>Cataldo Capon</v>
      </c>
      <c r="G9" s="40" t="str">
        <f t="shared" si="2"/>
        <v>Cataldo.Capon@albalog.com</v>
      </c>
      <c r="H9" s="25" t="str">
        <f t="shared" si="3"/>
        <v>c.capon@albalog.com</v>
      </c>
    </row>
    <row r="10" spans="1:8" x14ac:dyDescent="0.3">
      <c r="A10" s="26" t="s">
        <v>80</v>
      </c>
      <c r="C10" s="29" t="s">
        <v>81</v>
      </c>
      <c r="D10" s="29" t="s">
        <v>82</v>
      </c>
      <c r="E10" s="33" t="str">
        <f t="shared" si="0"/>
        <v>Milani, Martina</v>
      </c>
      <c r="F10" s="40" t="str">
        <f t="shared" si="1"/>
        <v>Martina Milani</v>
      </c>
      <c r="G10" s="40" t="str">
        <f t="shared" si="2"/>
        <v>Martina.Milani@albalog.com</v>
      </c>
      <c r="H10" s="25" t="str">
        <f t="shared" si="3"/>
        <v>m.milani@albalog.com</v>
      </c>
    </row>
    <row r="11" spans="1:8" ht="15" customHeight="1" x14ac:dyDescent="0.3">
      <c r="A11" s="23" t="s">
        <v>83</v>
      </c>
    </row>
    <row r="12" spans="1:8" x14ac:dyDescent="0.3">
      <c r="A12" s="26" t="s">
        <v>84</v>
      </c>
    </row>
    <row r="13" spans="1:8" ht="15" customHeight="1" x14ac:dyDescent="0.3">
      <c r="A13" s="23" t="s">
        <v>85</v>
      </c>
      <c r="C13" s="25" t="s">
        <v>456</v>
      </c>
      <c r="E13" s="25" t="str">
        <f>G3&amp;","&amp;G4&amp;","&amp;G5</f>
        <v>Olga.Panicucci@albalog.com,Pio.Udinesi@albalog.com,Albertino.Mazzanti@albalog.com</v>
      </c>
    </row>
    <row r="14" spans="1:8" x14ac:dyDescent="0.3">
      <c r="A14" s="26" t="s">
        <v>18</v>
      </c>
    </row>
    <row r="15" spans="1:8" x14ac:dyDescent="0.3">
      <c r="A15" s="26" t="s">
        <v>86</v>
      </c>
    </row>
    <row r="16" spans="1:8" x14ac:dyDescent="0.3">
      <c r="A16" s="26" t="s">
        <v>87</v>
      </c>
    </row>
    <row r="17" spans="1:5" x14ac:dyDescent="0.3">
      <c r="A17" s="26" t="s">
        <v>15</v>
      </c>
    </row>
    <row r="21" spans="1:5" x14ac:dyDescent="0.3">
      <c r="D21" s="41"/>
    </row>
    <row r="27" spans="1:5" x14ac:dyDescent="0.3">
      <c r="C27" s="84" t="s">
        <v>88</v>
      </c>
      <c r="D27" s="84"/>
    </row>
    <row r="28" spans="1:5" x14ac:dyDescent="0.3">
      <c r="C28" s="29" t="s">
        <v>31</v>
      </c>
      <c r="D28" s="30">
        <f ca="1">TODAY()</f>
        <v>45615</v>
      </c>
      <c r="E28" s="25" t="str">
        <f ca="1">C28&amp;" "&amp;D28</f>
        <v>Data odierna: 45615</v>
      </c>
    </row>
    <row r="29" spans="1:5" x14ac:dyDescent="0.3">
      <c r="C29" s="29" t="s">
        <v>45</v>
      </c>
      <c r="D29" s="42">
        <f ca="1">NOW()</f>
        <v>45615.481104976854</v>
      </c>
      <c r="E29" s="25" t="str">
        <f ca="1">C29&amp;" "&amp;D29</f>
        <v>Ora corrente: 45615,4811049769</v>
      </c>
    </row>
    <row r="31" spans="1:5" x14ac:dyDescent="0.3">
      <c r="C31" s="85" t="s">
        <v>89</v>
      </c>
      <c r="D31" s="85"/>
    </row>
    <row r="32" spans="1:5" x14ac:dyDescent="0.3">
      <c r="C32" s="25" t="str">
        <f ca="1">C28&amp;" "&amp;TEXT(D28,"gg/mm/aa")</f>
        <v>Data odierna: 19/11/24</v>
      </c>
      <c r="D32" s="29"/>
    </row>
    <row r="33" spans="3:4" x14ac:dyDescent="0.3">
      <c r="C33" s="25" t="str">
        <f ca="1">C29&amp;" "&amp;TEXT(D29,"hh:mm")</f>
        <v>Ora corrente: 11:32</v>
      </c>
      <c r="D33" s="29"/>
    </row>
    <row r="35" spans="3:4" x14ac:dyDescent="0.3">
      <c r="C35" s="86" t="s">
        <v>90</v>
      </c>
      <c r="D35" s="86"/>
    </row>
    <row r="36" spans="3:4" x14ac:dyDescent="0.3">
      <c r="C36" s="40"/>
      <c r="D36" s="40"/>
    </row>
    <row r="37" spans="3:4" x14ac:dyDescent="0.3">
      <c r="C37" s="40"/>
      <c r="D37" s="40"/>
    </row>
  </sheetData>
  <mergeCells count="3">
    <mergeCell ref="C27:D27"/>
    <mergeCell ref="C31:D31"/>
    <mergeCell ref="C35:D35"/>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B24BE-4EC2-4975-9F83-961E3F5E3059}">
  <dimension ref="A1:M28"/>
  <sheetViews>
    <sheetView topLeftCell="A9" workbookViewId="0">
      <selection activeCell="C23" sqref="C23"/>
    </sheetView>
  </sheetViews>
  <sheetFormatPr defaultRowHeight="14.4" x14ac:dyDescent="0.3"/>
  <cols>
    <col min="4" max="4" width="12.77734375" customWidth="1"/>
    <col min="5" max="5" width="19.44140625" bestFit="1" customWidth="1"/>
    <col min="6" max="6" width="11.88671875" bestFit="1" customWidth="1"/>
  </cols>
  <sheetData>
    <row r="1" spans="2:13" ht="15" x14ac:dyDescent="0.35">
      <c r="G1" s="44" t="s">
        <v>99</v>
      </c>
    </row>
    <row r="2" spans="2:13" ht="15" x14ac:dyDescent="0.35">
      <c r="B2" t="s">
        <v>113</v>
      </c>
      <c r="E2" t="str">
        <f>RIGHT(B2,3)</f>
        <v>SPA</v>
      </c>
      <c r="G2" s="44" t="s">
        <v>98</v>
      </c>
    </row>
    <row r="3" spans="2:13" ht="15" x14ac:dyDescent="0.35">
      <c r="B3" t="s">
        <v>6</v>
      </c>
      <c r="E3" t="str">
        <f t="shared" ref="E3:E5" si="0">RIGHT(B3,3)</f>
        <v>SNC</v>
      </c>
      <c r="G3" s="9" t="s">
        <v>93</v>
      </c>
      <c r="M3" s="9" t="s">
        <v>100</v>
      </c>
    </row>
    <row r="4" spans="2:13" x14ac:dyDescent="0.3">
      <c r="B4" t="s">
        <v>114</v>
      </c>
      <c r="E4" t="str">
        <f t="shared" si="0"/>
        <v>SRL</v>
      </c>
      <c r="G4" t="s">
        <v>97</v>
      </c>
    </row>
    <row r="5" spans="2:13" x14ac:dyDescent="0.3">
      <c r="B5" t="s">
        <v>7</v>
      </c>
      <c r="E5" t="str">
        <f t="shared" si="0"/>
        <v>SPA</v>
      </c>
      <c r="G5" t="s">
        <v>94</v>
      </c>
    </row>
    <row r="6" spans="2:13" x14ac:dyDescent="0.3">
      <c r="G6" t="s">
        <v>95</v>
      </c>
    </row>
    <row r="7" spans="2:13" x14ac:dyDescent="0.3">
      <c r="B7" t="s">
        <v>91</v>
      </c>
      <c r="G7" t="s">
        <v>96</v>
      </c>
    </row>
    <row r="9" spans="2:13" x14ac:dyDescent="0.3">
      <c r="G9" s="8" t="s">
        <v>101</v>
      </c>
      <c r="K9" s="8" t="s">
        <v>108</v>
      </c>
    </row>
    <row r="10" spans="2:13" x14ac:dyDescent="0.3">
      <c r="B10" t="s">
        <v>458</v>
      </c>
      <c r="D10" t="str">
        <f>PROPER(E10)</f>
        <v>Cinzia Petroni</v>
      </c>
      <c r="E10" t="str">
        <f>UPPER(B10)</f>
        <v>CINZIA PETRONI</v>
      </c>
      <c r="F10" t="str">
        <f>LOWER(E10)</f>
        <v>cinzia petroni</v>
      </c>
      <c r="G10" t="s">
        <v>107</v>
      </c>
    </row>
    <row r="11" spans="2:13" x14ac:dyDescent="0.3">
      <c r="B11" t="s">
        <v>110</v>
      </c>
      <c r="D11" t="str">
        <f t="shared" ref="D11:D13" si="1">PROPER(B11)</f>
        <v>Mario Rossi</v>
      </c>
      <c r="E11" t="str">
        <f t="shared" ref="E11:E13" si="2">UPPER(B11)</f>
        <v>MARIO ROSSI</v>
      </c>
      <c r="F11" t="str">
        <f t="shared" ref="F11:F13" si="3">LOWER(E11)</f>
        <v>mario rossi</v>
      </c>
      <c r="G11" t="s">
        <v>106</v>
      </c>
    </row>
    <row r="12" spans="2:13" x14ac:dyDescent="0.3">
      <c r="B12" t="s">
        <v>111</v>
      </c>
      <c r="D12" t="str">
        <f t="shared" si="1"/>
        <v>Ada Verdi</v>
      </c>
      <c r="E12" t="str">
        <f t="shared" si="2"/>
        <v>ADA VERDI</v>
      </c>
      <c r="F12" t="str">
        <f t="shared" si="3"/>
        <v>ada verdi</v>
      </c>
    </row>
    <row r="13" spans="2:13" x14ac:dyDescent="0.3">
      <c r="B13" t="s">
        <v>112</v>
      </c>
      <c r="D13" t="str">
        <f t="shared" si="1"/>
        <v>Giuseppe Verdi</v>
      </c>
      <c r="E13" t="str">
        <f t="shared" si="2"/>
        <v>GIUSEPPE VERDI</v>
      </c>
      <c r="F13" t="str">
        <f t="shared" si="3"/>
        <v>giuseppe verdi</v>
      </c>
      <c r="G13" s="8" t="s">
        <v>102</v>
      </c>
    </row>
    <row r="14" spans="2:13" x14ac:dyDescent="0.3">
      <c r="G14" t="s">
        <v>109</v>
      </c>
    </row>
    <row r="15" spans="2:13" x14ac:dyDescent="0.3">
      <c r="G15" t="s">
        <v>103</v>
      </c>
    </row>
    <row r="16" spans="2:13" x14ac:dyDescent="0.3">
      <c r="G16" t="s">
        <v>104</v>
      </c>
    </row>
    <row r="17" spans="1:12" x14ac:dyDescent="0.3">
      <c r="G17" t="s">
        <v>105</v>
      </c>
    </row>
    <row r="18" spans="1:12" x14ac:dyDescent="0.3">
      <c r="E18" t="s">
        <v>126</v>
      </c>
    </row>
    <row r="19" spans="1:12" x14ac:dyDescent="0.3">
      <c r="A19" t="s">
        <v>122</v>
      </c>
      <c r="D19">
        <f>IFERROR(FIND($C$22,A19),"non trovato")</f>
        <v>1</v>
      </c>
      <c r="E19" t="s">
        <v>125</v>
      </c>
      <c r="G19" t="s">
        <v>117</v>
      </c>
    </row>
    <row r="20" spans="1:12" x14ac:dyDescent="0.3">
      <c r="A20" t="s">
        <v>123</v>
      </c>
      <c r="D20">
        <f t="shared" ref="D20:D21" si="4">IFERROR(FIND($C$22,A20),"non trovato")</f>
        <v>1</v>
      </c>
      <c r="G20" t="s">
        <v>116</v>
      </c>
    </row>
    <row r="21" spans="1:12" x14ac:dyDescent="0.3">
      <c r="A21" t="s">
        <v>124</v>
      </c>
      <c r="D21" t="str">
        <f t="shared" si="4"/>
        <v>non trovato</v>
      </c>
      <c r="I21" t="s">
        <v>115</v>
      </c>
    </row>
    <row r="22" spans="1:12" x14ac:dyDescent="0.3">
      <c r="B22" s="10" t="s">
        <v>127</v>
      </c>
      <c r="C22" s="10" t="s">
        <v>459</v>
      </c>
      <c r="I22" s="8" t="s">
        <v>118</v>
      </c>
      <c r="J22" s="8"/>
      <c r="K22" s="8"/>
      <c r="L22" s="8"/>
    </row>
    <row r="23" spans="1:12" x14ac:dyDescent="0.3">
      <c r="I23" t="s">
        <v>119</v>
      </c>
    </row>
    <row r="24" spans="1:12" x14ac:dyDescent="0.3">
      <c r="I24" t="s">
        <v>120</v>
      </c>
    </row>
    <row r="25" spans="1:12" x14ac:dyDescent="0.3">
      <c r="I25" t="s">
        <v>121</v>
      </c>
    </row>
    <row r="26" spans="1:12" x14ac:dyDescent="0.3">
      <c r="G26" t="s">
        <v>128</v>
      </c>
    </row>
    <row r="27" spans="1:12" x14ac:dyDescent="0.3">
      <c r="G27" t="s">
        <v>129</v>
      </c>
    </row>
    <row r="28" spans="1:12" x14ac:dyDescent="0.3">
      <c r="G28"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DFD22-6A07-41FF-BBB0-68506C2C5D71}">
  <dimension ref="A3:B16"/>
  <sheetViews>
    <sheetView workbookViewId="0">
      <selection activeCell="F7" sqref="F7"/>
    </sheetView>
  </sheetViews>
  <sheetFormatPr defaultRowHeight="14.4" x14ac:dyDescent="0.3"/>
  <cols>
    <col min="1" max="1" width="17.21875" bestFit="1" customWidth="1"/>
    <col min="2" max="2" width="17.44140625" bestFit="1" customWidth="1"/>
    <col min="3" max="3" width="7.33203125" bestFit="1" customWidth="1"/>
    <col min="4" max="4" width="6.6640625" bestFit="1" customWidth="1"/>
    <col min="5" max="5" width="5.21875" bestFit="1" customWidth="1"/>
    <col min="6" max="6" width="17.21875" bestFit="1" customWidth="1"/>
  </cols>
  <sheetData>
    <row r="3" spans="1:2" x14ac:dyDescent="0.3">
      <c r="A3" s="89" t="s">
        <v>463</v>
      </c>
      <c r="B3" t="s">
        <v>464</v>
      </c>
    </row>
    <row r="4" spans="1:2" x14ac:dyDescent="0.3">
      <c r="A4" s="90" t="s">
        <v>20</v>
      </c>
      <c r="B4" s="91">
        <v>60</v>
      </c>
    </row>
    <row r="5" spans="1:2" x14ac:dyDescent="0.3">
      <c r="A5" s="94" t="s">
        <v>142</v>
      </c>
      <c r="B5" s="92">
        <v>20</v>
      </c>
    </row>
    <row r="6" spans="1:2" x14ac:dyDescent="0.3">
      <c r="A6" s="94" t="s">
        <v>146</v>
      </c>
      <c r="B6" s="92">
        <v>40</v>
      </c>
    </row>
    <row r="7" spans="1:2" x14ac:dyDescent="0.3">
      <c r="A7" s="90" t="s">
        <v>16</v>
      </c>
      <c r="B7" s="91">
        <v>180</v>
      </c>
    </row>
    <row r="8" spans="1:2" x14ac:dyDescent="0.3">
      <c r="A8" s="94" t="s">
        <v>143</v>
      </c>
      <c r="B8" s="92">
        <v>120</v>
      </c>
    </row>
    <row r="9" spans="1:2" x14ac:dyDescent="0.3">
      <c r="A9" s="94" t="s">
        <v>147</v>
      </c>
      <c r="B9" s="92">
        <v>60</v>
      </c>
    </row>
    <row r="10" spans="1:2" x14ac:dyDescent="0.3">
      <c r="A10" s="90" t="s">
        <v>17</v>
      </c>
      <c r="B10" s="91">
        <v>120</v>
      </c>
    </row>
    <row r="11" spans="1:2" x14ac:dyDescent="0.3">
      <c r="A11" s="94" t="s">
        <v>148</v>
      </c>
      <c r="B11" s="92">
        <v>80</v>
      </c>
    </row>
    <row r="12" spans="1:2" x14ac:dyDescent="0.3">
      <c r="A12" s="94" t="s">
        <v>144</v>
      </c>
      <c r="B12" s="92">
        <v>40</v>
      </c>
    </row>
    <row r="13" spans="1:2" x14ac:dyDescent="0.3">
      <c r="A13" s="90" t="s">
        <v>22</v>
      </c>
      <c r="B13" s="91">
        <v>150</v>
      </c>
    </row>
    <row r="14" spans="1:2" x14ac:dyDescent="0.3">
      <c r="A14" s="94" t="s">
        <v>141</v>
      </c>
      <c r="B14" s="92">
        <v>50</v>
      </c>
    </row>
    <row r="15" spans="1:2" x14ac:dyDescent="0.3">
      <c r="A15" s="94" t="s">
        <v>145</v>
      </c>
      <c r="B15" s="92">
        <v>100</v>
      </c>
    </row>
    <row r="16" spans="1:2" x14ac:dyDescent="0.3">
      <c r="A16" s="90" t="s">
        <v>462</v>
      </c>
      <c r="B16" s="91">
        <v>510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6D0A-5CEF-4387-B776-7C2B14611356}">
  <dimension ref="A1:AH124"/>
  <sheetViews>
    <sheetView showGridLines="0" topLeftCell="A115" zoomScaleNormal="100" workbookViewId="0">
      <selection activeCell="C129" sqref="C129"/>
    </sheetView>
  </sheetViews>
  <sheetFormatPr defaultColWidth="8.88671875" defaultRowHeight="14.4" x14ac:dyDescent="0.3"/>
  <cols>
    <col min="1" max="1" width="12.6640625" style="13" customWidth="1"/>
    <col min="2" max="2" width="82.88671875" style="13" customWidth="1"/>
    <col min="3" max="4" width="12.6640625" style="11" customWidth="1"/>
    <col min="5" max="5" width="8.44140625" style="11" bestFit="1" customWidth="1"/>
    <col min="6" max="7" width="12.6640625" style="11" customWidth="1"/>
    <col min="8" max="8" width="14.88671875" style="11" bestFit="1" customWidth="1"/>
    <col min="9" max="24" width="8.88671875" style="11"/>
    <col min="25" max="25" width="8.88671875" style="11" customWidth="1"/>
    <col min="26" max="26" width="8.88671875" style="11" hidden="1" customWidth="1"/>
    <col min="27" max="27" width="2.33203125" style="11" hidden="1" customWidth="1"/>
    <col min="28" max="28" width="11" style="11" hidden="1" customWidth="1"/>
    <col min="29" max="29" width="2.33203125" style="11" hidden="1" customWidth="1"/>
    <col min="30" max="30" width="11" style="11" hidden="1" customWidth="1"/>
    <col min="31" max="31" width="2.33203125" style="11" hidden="1" customWidth="1"/>
    <col min="32" max="32" width="11" style="11" hidden="1" customWidth="1"/>
    <col min="33" max="33" width="2.33203125" style="11" hidden="1" customWidth="1"/>
    <col min="34" max="34" width="11" style="11" hidden="1" customWidth="1"/>
    <col min="35" max="35" width="8.88671875" style="11" customWidth="1"/>
    <col min="36" max="16384" width="8.88671875" style="11"/>
  </cols>
  <sheetData>
    <row r="1" spans="1:34" ht="60" customHeight="1" x14ac:dyDescent="0.3">
      <c r="A1" s="26" t="s">
        <v>138</v>
      </c>
      <c r="C1" s="27"/>
      <c r="D1" s="21"/>
      <c r="E1" s="21"/>
      <c r="F1" s="21"/>
      <c r="G1" s="21"/>
      <c r="H1" s="21"/>
    </row>
    <row r="2" spans="1:34" ht="15" customHeight="1" x14ac:dyDescent="0.3">
      <c r="A2" s="26" t="s">
        <v>139</v>
      </c>
      <c r="C2" s="39" t="s">
        <v>23</v>
      </c>
      <c r="D2" s="45" t="s">
        <v>13</v>
      </c>
      <c r="E2" s="16"/>
      <c r="F2" s="39" t="s">
        <v>23</v>
      </c>
      <c r="G2" s="39" t="s">
        <v>2</v>
      </c>
      <c r="H2" s="45" t="s">
        <v>13</v>
      </c>
      <c r="Z2" s="39" t="s">
        <v>23</v>
      </c>
      <c r="AB2" s="39" t="s">
        <v>22</v>
      </c>
      <c r="AD2" s="39" t="s">
        <v>20</v>
      </c>
      <c r="AF2" s="39" t="s">
        <v>16</v>
      </c>
      <c r="AH2" s="39" t="s">
        <v>17</v>
      </c>
    </row>
    <row r="3" spans="1:34" ht="15" customHeight="1" x14ac:dyDescent="0.3">
      <c r="A3" s="26" t="s">
        <v>140</v>
      </c>
      <c r="C3" s="29" t="s">
        <v>22</v>
      </c>
      <c r="D3" s="17">
        <v>50</v>
      </c>
      <c r="E3" s="16"/>
      <c r="F3" s="29" t="s">
        <v>22</v>
      </c>
      <c r="G3" s="29" t="s">
        <v>141</v>
      </c>
      <c r="H3" s="17">
        <v>50</v>
      </c>
      <c r="Z3" s="46" t="s">
        <v>22</v>
      </c>
      <c r="AB3" s="46" t="s">
        <v>141</v>
      </c>
      <c r="AD3" s="46" t="s">
        <v>142</v>
      </c>
      <c r="AF3" s="46" t="s">
        <v>143</v>
      </c>
      <c r="AH3" s="46" t="s">
        <v>144</v>
      </c>
    </row>
    <row r="4" spans="1:34" ht="15" customHeight="1" x14ac:dyDescent="0.3">
      <c r="A4" s="26">
        <f>SUMIF(C3:C14,C17,D3:D14)</f>
        <v>60</v>
      </c>
      <c r="C4" s="29" t="s">
        <v>20</v>
      </c>
      <c r="D4" s="17">
        <v>20</v>
      </c>
      <c r="E4" s="16"/>
      <c r="F4" s="29" t="s">
        <v>20</v>
      </c>
      <c r="G4" s="29" t="s">
        <v>142</v>
      </c>
      <c r="H4" s="17">
        <v>20</v>
      </c>
      <c r="J4" s="47"/>
      <c r="K4" s="47"/>
      <c r="L4" s="47"/>
      <c r="M4" s="47"/>
      <c r="N4" s="47"/>
      <c r="Z4" s="46" t="s">
        <v>20</v>
      </c>
      <c r="AB4" s="46" t="s">
        <v>145</v>
      </c>
      <c r="AD4" s="46" t="s">
        <v>146</v>
      </c>
      <c r="AF4" s="46" t="s">
        <v>147</v>
      </c>
      <c r="AH4" s="46" t="s">
        <v>148</v>
      </c>
    </row>
    <row r="5" spans="1:34" s="12" customFormat="1" ht="15" customHeight="1" x14ac:dyDescent="0.35">
      <c r="A5" s="26" t="s">
        <v>149</v>
      </c>
      <c r="C5" s="29" t="s">
        <v>16</v>
      </c>
      <c r="D5" s="17">
        <v>60</v>
      </c>
      <c r="E5" s="16"/>
      <c r="F5" s="29" t="s">
        <v>16</v>
      </c>
      <c r="G5" s="29" t="s">
        <v>143</v>
      </c>
      <c r="H5" s="17">
        <v>60</v>
      </c>
      <c r="I5" s="11"/>
      <c r="J5" s="47"/>
      <c r="K5" s="48"/>
      <c r="L5" s="47"/>
      <c r="M5" s="47"/>
      <c r="N5" s="47"/>
      <c r="O5" s="11"/>
      <c r="P5" s="11"/>
      <c r="Z5" s="46" t="s">
        <v>16</v>
      </c>
    </row>
    <row r="6" spans="1:34" s="12" customFormat="1" ht="15" customHeight="1" x14ac:dyDescent="0.3">
      <c r="A6" s="26" t="s">
        <v>150</v>
      </c>
      <c r="C6" s="29" t="s">
        <v>17</v>
      </c>
      <c r="D6" s="17">
        <v>40</v>
      </c>
      <c r="E6" s="16"/>
      <c r="F6" s="29" t="s">
        <v>17</v>
      </c>
      <c r="G6" s="29" t="s">
        <v>144</v>
      </c>
      <c r="H6" s="17">
        <v>40</v>
      </c>
      <c r="I6" s="11"/>
      <c r="J6" s="11"/>
      <c r="K6" s="11"/>
      <c r="L6" s="11"/>
      <c r="M6" s="11"/>
      <c r="N6" s="47"/>
      <c r="O6" s="11"/>
      <c r="P6" s="11"/>
      <c r="Z6" s="46" t="s">
        <v>17</v>
      </c>
    </row>
    <row r="7" spans="1:34" s="12" customFormat="1" ht="15" customHeight="1" x14ac:dyDescent="0.3">
      <c r="A7" s="26" t="s">
        <v>151</v>
      </c>
      <c r="C7" s="29" t="s">
        <v>22</v>
      </c>
      <c r="D7" s="17">
        <v>50</v>
      </c>
      <c r="E7" s="16"/>
      <c r="F7" s="29" t="s">
        <v>22</v>
      </c>
      <c r="G7" s="29" t="s">
        <v>145</v>
      </c>
      <c r="H7" s="17">
        <v>50</v>
      </c>
      <c r="N7" s="47"/>
    </row>
    <row r="8" spans="1:34" s="12" customFormat="1" ht="15" customHeight="1" x14ac:dyDescent="0.3">
      <c r="A8" s="26" t="s">
        <v>152</v>
      </c>
      <c r="C8" s="29" t="s">
        <v>20</v>
      </c>
      <c r="D8" s="17">
        <v>20</v>
      </c>
      <c r="E8" s="16"/>
      <c r="F8" s="29" t="s">
        <v>20</v>
      </c>
      <c r="G8" s="29" t="s">
        <v>146</v>
      </c>
      <c r="H8" s="17">
        <v>20</v>
      </c>
      <c r="N8" s="47"/>
    </row>
    <row r="9" spans="1:34" s="12" customFormat="1" ht="15" customHeight="1" x14ac:dyDescent="0.3">
      <c r="A9" s="26" t="s">
        <v>153</v>
      </c>
      <c r="C9" s="29" t="s">
        <v>16</v>
      </c>
      <c r="D9" s="17">
        <v>60</v>
      </c>
      <c r="E9" s="16"/>
      <c r="F9" s="29" t="s">
        <v>16</v>
      </c>
      <c r="G9" s="29" t="s">
        <v>147</v>
      </c>
      <c r="H9" s="17">
        <v>60</v>
      </c>
      <c r="N9" s="47"/>
    </row>
    <row r="10" spans="1:34" s="12" customFormat="1" ht="15" customHeight="1" x14ac:dyDescent="0.3">
      <c r="A10" s="26" t="s">
        <v>154</v>
      </c>
      <c r="C10" s="29" t="s">
        <v>17</v>
      </c>
      <c r="D10" s="17">
        <v>40</v>
      </c>
      <c r="E10" s="16"/>
      <c r="F10" s="29" t="s">
        <v>17</v>
      </c>
      <c r="G10" s="29" t="s">
        <v>148</v>
      </c>
      <c r="H10" s="17">
        <v>40</v>
      </c>
      <c r="J10" s="47"/>
      <c r="K10" s="47"/>
      <c r="L10" s="47"/>
      <c r="M10" s="47"/>
      <c r="N10" s="47"/>
    </row>
    <row r="11" spans="1:34" s="12" customFormat="1" ht="15" customHeight="1" x14ac:dyDescent="0.3">
      <c r="A11" s="26" t="s">
        <v>155</v>
      </c>
      <c r="C11" s="29" t="s">
        <v>22</v>
      </c>
      <c r="D11" s="17">
        <v>50</v>
      </c>
      <c r="E11" s="16"/>
      <c r="F11" s="29" t="s">
        <v>22</v>
      </c>
      <c r="G11" s="29" t="s">
        <v>145</v>
      </c>
      <c r="H11" s="17">
        <v>50</v>
      </c>
      <c r="J11" s="49"/>
      <c r="K11" s="50"/>
      <c r="L11" s="47"/>
      <c r="M11" s="47"/>
      <c r="N11" s="47"/>
    </row>
    <row r="12" spans="1:34" s="12" customFormat="1" ht="15" customHeight="1" x14ac:dyDescent="0.3">
      <c r="A12" s="26" t="s">
        <v>156</v>
      </c>
      <c r="C12" s="29" t="s">
        <v>20</v>
      </c>
      <c r="D12" s="17">
        <v>20</v>
      </c>
      <c r="E12" s="16"/>
      <c r="F12" s="29" t="s">
        <v>20</v>
      </c>
      <c r="G12" s="29" t="s">
        <v>146</v>
      </c>
      <c r="H12" s="17">
        <v>20</v>
      </c>
      <c r="J12" s="49"/>
      <c r="K12" s="51"/>
      <c r="L12" s="47"/>
      <c r="M12" s="47"/>
      <c r="N12" s="47"/>
    </row>
    <row r="13" spans="1:34" s="12" customFormat="1" ht="15" customHeight="1" x14ac:dyDescent="0.3">
      <c r="A13" s="23" t="s">
        <v>157</v>
      </c>
      <c r="C13" s="29" t="s">
        <v>16</v>
      </c>
      <c r="D13" s="17">
        <v>60</v>
      </c>
      <c r="E13" s="16"/>
      <c r="F13" s="29" t="s">
        <v>16</v>
      </c>
      <c r="G13" s="29" t="s">
        <v>143</v>
      </c>
      <c r="H13" s="17">
        <v>60</v>
      </c>
      <c r="J13" s="49"/>
      <c r="K13" s="51"/>
      <c r="L13" s="47"/>
      <c r="M13" s="47"/>
      <c r="N13" s="47"/>
    </row>
    <row r="14" spans="1:34" s="12" customFormat="1" ht="15" customHeight="1" x14ac:dyDescent="0.3">
      <c r="A14" s="52" t="s">
        <v>158</v>
      </c>
      <c r="C14" s="29" t="s">
        <v>17</v>
      </c>
      <c r="D14" s="17">
        <v>40</v>
      </c>
      <c r="E14" s="16"/>
      <c r="F14" s="29" t="s">
        <v>17</v>
      </c>
      <c r="G14" s="29" t="s">
        <v>148</v>
      </c>
      <c r="H14" s="17">
        <v>40</v>
      </c>
      <c r="J14" s="49"/>
      <c r="K14" s="53"/>
      <c r="L14" s="47"/>
      <c r="M14" s="47"/>
      <c r="N14" s="47"/>
    </row>
    <row r="15" spans="1:34" s="12" customFormat="1" ht="15" customHeight="1" x14ac:dyDescent="0.3">
      <c r="A15" s="23" t="s">
        <v>159</v>
      </c>
      <c r="C15" s="25"/>
      <c r="D15" s="25"/>
      <c r="E15" s="25"/>
      <c r="F15" s="25"/>
      <c r="G15" s="25"/>
      <c r="H15" s="25"/>
      <c r="J15" s="49"/>
      <c r="K15" s="54"/>
      <c r="L15" s="47"/>
      <c r="M15" s="47"/>
      <c r="N15" s="47"/>
    </row>
    <row r="16" spans="1:34" s="12" customFormat="1" ht="15" customHeight="1" thickBot="1" x14ac:dyDescent="0.35">
      <c r="A16" s="26" t="s">
        <v>24</v>
      </c>
      <c r="C16" s="12" t="s">
        <v>23</v>
      </c>
      <c r="D16" s="19" t="s">
        <v>160</v>
      </c>
      <c r="E16" s="16"/>
      <c r="F16" s="12" t="s">
        <v>23</v>
      </c>
      <c r="G16" s="12" t="s">
        <v>2</v>
      </c>
      <c r="H16" s="19" t="s">
        <v>161</v>
      </c>
      <c r="J16" s="49"/>
      <c r="K16" s="50"/>
      <c r="L16" s="47"/>
      <c r="M16" s="47"/>
      <c r="N16" s="47"/>
    </row>
    <row r="17" spans="1:34" s="12" customFormat="1" ht="15" customHeight="1" thickTop="1" thickBot="1" x14ac:dyDescent="0.35">
      <c r="A17" s="26" t="s">
        <v>162</v>
      </c>
      <c r="C17" s="55" t="s">
        <v>460</v>
      </c>
      <c r="D17" s="56">
        <f>SUMIF(C3:C14,C17,D3:D14)</f>
        <v>60</v>
      </c>
      <c r="E17" s="16"/>
      <c r="F17" s="55" t="s">
        <v>20</v>
      </c>
      <c r="G17" s="55" t="s">
        <v>142</v>
      </c>
      <c r="H17" s="14">
        <f>SUMIFS(H3:H14,F3:F14,F17,G3:G14,G17)</f>
        <v>20</v>
      </c>
      <c r="J17" s="57"/>
      <c r="K17" s="51"/>
      <c r="L17" s="47"/>
      <c r="M17" s="47"/>
      <c r="N17" s="47"/>
    </row>
    <row r="18" spans="1:34" s="12" customFormat="1" ht="15" customHeight="1" thickTop="1" x14ac:dyDescent="0.3">
      <c r="A18" s="26" t="s">
        <v>163</v>
      </c>
      <c r="E18" s="16"/>
      <c r="J18" s="49"/>
      <c r="K18" s="53"/>
      <c r="L18" s="47"/>
      <c r="M18" s="47"/>
      <c r="N18" s="47"/>
    </row>
    <row r="19" spans="1:34" s="12" customFormat="1" ht="15" customHeight="1" x14ac:dyDescent="0.3">
      <c r="A19" s="26" t="s">
        <v>164</v>
      </c>
      <c r="C19" s="11"/>
      <c r="D19" s="11"/>
      <c r="E19" s="11"/>
      <c r="F19" s="11"/>
      <c r="G19" s="11"/>
      <c r="H19" s="11"/>
      <c r="J19" s="49"/>
      <c r="K19" s="54"/>
      <c r="L19" s="47"/>
      <c r="M19" s="47"/>
    </row>
    <row r="20" spans="1:34" s="12" customFormat="1" ht="15" customHeight="1" x14ac:dyDescent="0.3">
      <c r="A20" s="26" t="s">
        <v>165</v>
      </c>
      <c r="C20" s="11"/>
      <c r="D20" s="11"/>
      <c r="E20" s="11"/>
      <c r="F20" s="11"/>
      <c r="G20" s="11"/>
      <c r="H20" s="11"/>
      <c r="J20" s="57"/>
      <c r="K20" s="50"/>
      <c r="M20" s="47"/>
    </row>
    <row r="21" spans="1:34" s="12" customFormat="1" ht="15" customHeight="1" x14ac:dyDescent="0.3">
      <c r="A21" s="26" t="s">
        <v>166</v>
      </c>
      <c r="C21" s="11"/>
      <c r="D21" s="11"/>
      <c r="E21" s="11"/>
      <c r="F21" s="11"/>
      <c r="G21" s="11"/>
      <c r="H21" s="11"/>
      <c r="J21" s="57"/>
      <c r="K21" s="51"/>
      <c r="M21" s="47"/>
    </row>
    <row r="22" spans="1:34" s="12" customFormat="1" ht="15" customHeight="1" x14ac:dyDescent="0.3">
      <c r="A22" s="26" t="s">
        <v>149</v>
      </c>
      <c r="C22" s="11"/>
      <c r="D22" s="11"/>
      <c r="E22" s="11"/>
      <c r="F22" s="11"/>
      <c r="G22" s="11"/>
      <c r="H22" s="11"/>
      <c r="J22" s="11"/>
      <c r="K22" s="51"/>
      <c r="L22" s="58"/>
      <c r="M22" s="47"/>
    </row>
    <row r="23" spans="1:34" s="12" customFormat="1" ht="15" customHeight="1" x14ac:dyDescent="0.3">
      <c r="A23" s="26" t="s">
        <v>150</v>
      </c>
      <c r="C23" s="11"/>
      <c r="D23" s="11"/>
      <c r="E23" s="11"/>
      <c r="F23" s="11"/>
      <c r="G23" s="11"/>
      <c r="H23" s="11"/>
      <c r="J23" s="11"/>
      <c r="K23" s="59"/>
      <c r="L23" s="58"/>
      <c r="M23" s="47"/>
    </row>
    <row r="24" spans="1:34" s="12" customFormat="1" ht="15" customHeight="1" x14ac:dyDescent="0.3">
      <c r="A24" s="23" t="s">
        <v>167</v>
      </c>
      <c r="C24" s="11"/>
      <c r="D24" s="11"/>
      <c r="E24" s="11"/>
      <c r="F24" s="11"/>
      <c r="G24" s="11"/>
      <c r="H24" s="11"/>
      <c r="J24" s="11"/>
      <c r="L24" s="58"/>
      <c r="M24" s="47"/>
      <c r="AH24" s="11"/>
    </row>
    <row r="25" spans="1:34" s="12" customFormat="1" ht="15" customHeight="1" x14ac:dyDescent="0.3">
      <c r="A25" s="26" t="s">
        <v>168</v>
      </c>
      <c r="C25" s="11"/>
      <c r="D25" s="11"/>
      <c r="E25" s="11"/>
      <c r="F25" s="11"/>
      <c r="G25" s="11"/>
      <c r="H25" s="11"/>
      <c r="J25" s="11"/>
      <c r="L25" s="58"/>
      <c r="M25" s="47"/>
      <c r="AH25" s="11"/>
    </row>
    <row r="26" spans="1:34" s="12" customFormat="1" ht="15" customHeight="1" x14ac:dyDescent="0.3">
      <c r="A26" s="26" t="s">
        <v>169</v>
      </c>
      <c r="C26" s="11"/>
      <c r="D26" s="11"/>
      <c r="E26" s="11"/>
      <c r="F26" s="11"/>
      <c r="G26" s="11"/>
      <c r="H26" s="11"/>
      <c r="J26" s="11"/>
      <c r="L26" s="58"/>
      <c r="M26" s="47"/>
      <c r="AH26" s="11"/>
    </row>
    <row r="27" spans="1:34" s="12" customFormat="1" ht="15" customHeight="1" x14ac:dyDescent="0.3">
      <c r="A27" s="26" t="s">
        <v>156</v>
      </c>
      <c r="C27" s="11"/>
      <c r="D27" s="11"/>
      <c r="E27" s="11"/>
      <c r="F27" s="11"/>
      <c r="G27" s="11"/>
      <c r="H27" s="11"/>
      <c r="J27" s="11"/>
      <c r="L27" s="58"/>
      <c r="M27" s="47"/>
      <c r="AH27" s="11"/>
    </row>
    <row r="28" spans="1:34" s="12" customFormat="1" ht="15" customHeight="1" x14ac:dyDescent="0.3">
      <c r="A28" s="26" t="s">
        <v>170</v>
      </c>
      <c r="C28" s="11"/>
      <c r="D28" s="11"/>
      <c r="E28" s="11"/>
      <c r="F28" s="11"/>
      <c r="G28" s="11"/>
      <c r="H28" s="11"/>
      <c r="J28" s="11"/>
      <c r="L28" s="58"/>
      <c r="AH28" s="11"/>
    </row>
    <row r="29" spans="1:34" s="12" customFormat="1" ht="15" customHeight="1" x14ac:dyDescent="0.3">
      <c r="A29" s="26" t="s">
        <v>158</v>
      </c>
      <c r="C29" s="11"/>
      <c r="D29" s="11"/>
      <c r="E29" s="11"/>
      <c r="F29" s="11"/>
      <c r="G29" s="11"/>
      <c r="H29" s="11"/>
      <c r="J29" s="11"/>
      <c r="L29" s="58"/>
      <c r="AH29" s="11"/>
    </row>
    <row r="30" spans="1:34" s="12" customFormat="1" ht="15" customHeight="1" x14ac:dyDescent="0.3">
      <c r="A30" s="26" t="s">
        <v>24</v>
      </c>
      <c r="C30" s="11"/>
      <c r="D30" s="11"/>
      <c r="E30" s="11"/>
      <c r="F30" s="11"/>
      <c r="G30" s="11"/>
      <c r="H30" s="11"/>
      <c r="AB30" s="11"/>
      <c r="AD30" s="11"/>
      <c r="AH30" s="11"/>
    </row>
    <row r="31" spans="1:34" s="12" customFormat="1" ht="15" customHeight="1" x14ac:dyDescent="0.3">
      <c r="A31" s="26" t="s">
        <v>19</v>
      </c>
      <c r="C31" s="11"/>
      <c r="D31" s="11"/>
      <c r="E31" s="11"/>
      <c r="F31" s="11"/>
      <c r="G31" s="11"/>
      <c r="H31" s="11"/>
      <c r="N31" s="47"/>
      <c r="AB31" s="11"/>
      <c r="AD31" s="11"/>
      <c r="AH31" s="11"/>
    </row>
    <row r="32" spans="1:34" s="12" customFormat="1" ht="15" customHeight="1" x14ac:dyDescent="0.3">
      <c r="A32" s="22" t="s">
        <v>171</v>
      </c>
      <c r="C32" s="11"/>
      <c r="D32" s="11"/>
      <c r="E32" s="11"/>
      <c r="F32" s="11"/>
      <c r="G32" s="11"/>
      <c r="H32" s="11"/>
      <c r="N32" s="47"/>
      <c r="AB32" s="11"/>
      <c r="AD32" s="11"/>
      <c r="AH32" s="11"/>
    </row>
    <row r="33" spans="1:34" s="12" customFormat="1" ht="15" customHeight="1" x14ac:dyDescent="0.3">
      <c r="A33" s="24" t="s">
        <v>172</v>
      </c>
      <c r="C33" s="11"/>
      <c r="D33" s="11"/>
      <c r="E33" s="11"/>
      <c r="F33" s="11"/>
      <c r="G33" s="11"/>
      <c r="H33" s="11"/>
      <c r="AB33" s="11"/>
      <c r="AD33" s="11"/>
      <c r="AH33" s="11"/>
    </row>
    <row r="34" spans="1:34" s="12" customFormat="1" ht="15" customHeight="1" x14ac:dyDescent="0.3">
      <c r="A34" s="22" t="s">
        <v>24</v>
      </c>
      <c r="C34" s="11"/>
      <c r="D34" s="11"/>
      <c r="E34" s="11"/>
      <c r="F34" s="11"/>
      <c r="G34" s="11"/>
      <c r="H34" s="11"/>
      <c r="AB34" s="11"/>
      <c r="AD34" s="11"/>
      <c r="AH34" s="11"/>
    </row>
    <row r="35" spans="1:34" s="12" customFormat="1" ht="15" customHeight="1" x14ac:dyDescent="0.3">
      <c r="A35" s="22" t="s">
        <v>19</v>
      </c>
      <c r="C35" s="11"/>
      <c r="D35" s="11"/>
      <c r="E35" s="11"/>
      <c r="F35" s="11"/>
      <c r="G35" s="11"/>
      <c r="H35" s="11"/>
      <c r="AB35" s="11"/>
      <c r="AD35" s="11"/>
      <c r="AH35" s="11"/>
    </row>
    <row r="36" spans="1:34" x14ac:dyDescent="0.3">
      <c r="A36" s="13" t="s">
        <v>173</v>
      </c>
      <c r="I36" s="12"/>
      <c r="J36" s="12"/>
      <c r="K36" s="12"/>
      <c r="L36" s="12"/>
      <c r="M36" s="12"/>
      <c r="N36" s="12"/>
      <c r="O36" s="12"/>
      <c r="P36" s="12"/>
    </row>
    <row r="37" spans="1:34" x14ac:dyDescent="0.3">
      <c r="A37" s="13" t="s">
        <v>174</v>
      </c>
      <c r="I37" s="12"/>
      <c r="J37" s="12"/>
      <c r="K37" s="12"/>
      <c r="L37" s="12"/>
      <c r="M37" s="12"/>
      <c r="N37" s="12"/>
      <c r="O37" s="12"/>
      <c r="P37" s="12"/>
    </row>
    <row r="38" spans="1:34" x14ac:dyDescent="0.3">
      <c r="A38" s="13">
        <f>SUMIF(D118:D122,"&gt;=50")</f>
        <v>200</v>
      </c>
      <c r="I38" s="12"/>
      <c r="J38" s="12"/>
      <c r="K38" s="12"/>
      <c r="L38" s="12"/>
      <c r="M38" s="12"/>
      <c r="N38" s="12"/>
      <c r="O38" s="12"/>
      <c r="P38" s="12"/>
    </row>
    <row r="39" spans="1:34" x14ac:dyDescent="0.3">
      <c r="A39" s="13" t="s">
        <v>175</v>
      </c>
      <c r="I39" s="12"/>
      <c r="J39" s="12"/>
      <c r="K39" s="12"/>
      <c r="L39" s="12"/>
      <c r="M39" s="12"/>
      <c r="N39" s="12"/>
      <c r="O39" s="12"/>
      <c r="P39" s="12"/>
    </row>
    <row r="40" spans="1:34" x14ac:dyDescent="0.3">
      <c r="A40" s="13" t="s">
        <v>176</v>
      </c>
      <c r="I40" s="12"/>
      <c r="J40" s="12"/>
      <c r="K40" s="12"/>
      <c r="L40" s="12"/>
      <c r="M40" s="12"/>
      <c r="N40" s="12"/>
      <c r="O40" s="12"/>
      <c r="P40" s="12"/>
    </row>
    <row r="41" spans="1:34" x14ac:dyDescent="0.3">
      <c r="A41" s="13" t="s">
        <v>177</v>
      </c>
      <c r="I41" s="12"/>
      <c r="J41" s="12"/>
      <c r="K41" s="12"/>
      <c r="L41" s="12"/>
      <c r="M41" s="12"/>
      <c r="N41" s="12"/>
      <c r="O41" s="12"/>
      <c r="P41" s="12"/>
    </row>
    <row r="42" spans="1:34" x14ac:dyDescent="0.3">
      <c r="A42" s="13" t="s">
        <v>178</v>
      </c>
      <c r="C42" s="12"/>
      <c r="D42" s="12"/>
      <c r="E42" s="12"/>
      <c r="F42" s="12"/>
      <c r="G42" s="12"/>
      <c r="H42" s="12"/>
      <c r="I42" s="12"/>
      <c r="J42" s="12"/>
      <c r="K42" s="12"/>
      <c r="L42" s="12"/>
      <c r="M42" s="12"/>
      <c r="N42" s="12"/>
      <c r="O42" s="12"/>
      <c r="P42" s="12"/>
    </row>
    <row r="43" spans="1:34" x14ac:dyDescent="0.3">
      <c r="A43" s="13" t="s">
        <v>18</v>
      </c>
      <c r="C43" s="12"/>
      <c r="D43" s="12"/>
      <c r="E43" s="12"/>
      <c r="F43" s="12"/>
      <c r="G43" s="12"/>
      <c r="H43" s="12"/>
      <c r="I43" s="12"/>
      <c r="J43" s="12"/>
      <c r="K43" s="12"/>
      <c r="L43" s="12"/>
      <c r="M43" s="12"/>
      <c r="N43" s="12"/>
      <c r="O43" s="12"/>
      <c r="P43" s="12"/>
    </row>
    <row r="44" spans="1:34" x14ac:dyDescent="0.3">
      <c r="A44" s="13" t="s">
        <v>179</v>
      </c>
      <c r="C44" s="12"/>
      <c r="D44" s="12"/>
      <c r="E44" s="12"/>
      <c r="F44" s="12"/>
      <c r="G44" s="12"/>
      <c r="H44" s="12"/>
      <c r="I44" s="12"/>
      <c r="J44" s="12"/>
      <c r="K44" s="12"/>
      <c r="L44" s="12"/>
      <c r="M44" s="12"/>
      <c r="N44" s="12"/>
      <c r="O44" s="12"/>
      <c r="P44" s="12"/>
    </row>
    <row r="45" spans="1:34" x14ac:dyDescent="0.3">
      <c r="A45" s="13" t="s">
        <v>180</v>
      </c>
      <c r="C45" s="12"/>
      <c r="D45" s="12"/>
      <c r="E45" s="12"/>
      <c r="F45" s="12"/>
      <c r="G45" s="12"/>
      <c r="H45" s="12"/>
      <c r="I45" s="12"/>
      <c r="J45" s="12"/>
      <c r="K45" s="12"/>
      <c r="L45" s="12"/>
      <c r="M45" s="12"/>
      <c r="N45" s="12"/>
      <c r="O45" s="12"/>
      <c r="P45" s="12"/>
    </row>
    <row r="46" spans="1:34" x14ac:dyDescent="0.3">
      <c r="A46" s="13" t="s">
        <v>181</v>
      </c>
      <c r="C46" s="12"/>
      <c r="D46" s="12"/>
      <c r="E46" s="12"/>
      <c r="F46" s="12"/>
      <c r="G46" s="12"/>
      <c r="H46" s="12"/>
      <c r="I46" s="12"/>
      <c r="J46" s="12"/>
      <c r="K46" s="12"/>
      <c r="L46" s="12"/>
      <c r="M46" s="12"/>
      <c r="N46" s="12"/>
      <c r="O46" s="12"/>
      <c r="P46" s="12"/>
    </row>
    <row r="47" spans="1:34" x14ac:dyDescent="0.3">
      <c r="A47" s="13" t="s">
        <v>182</v>
      </c>
      <c r="C47" s="12"/>
      <c r="D47" s="12"/>
      <c r="E47" s="12"/>
      <c r="F47" s="12"/>
      <c r="G47" s="12"/>
      <c r="H47" s="12"/>
      <c r="I47" s="12"/>
      <c r="J47" s="12"/>
      <c r="K47" s="12"/>
      <c r="L47" s="12"/>
      <c r="M47" s="12"/>
      <c r="N47" s="12"/>
      <c r="O47" s="12"/>
      <c r="P47" s="12"/>
    </row>
    <row r="48" spans="1:34" x14ac:dyDescent="0.3">
      <c r="A48" s="13" t="s">
        <v>183</v>
      </c>
      <c r="C48" s="12"/>
      <c r="D48" s="12"/>
      <c r="E48" s="12"/>
      <c r="F48" s="12"/>
      <c r="G48" s="12"/>
      <c r="H48" s="12"/>
      <c r="I48" s="12"/>
      <c r="J48" s="12"/>
      <c r="K48" s="12"/>
      <c r="L48" s="12"/>
      <c r="M48" s="12"/>
      <c r="N48" s="12"/>
      <c r="O48" s="12"/>
      <c r="P48" s="12"/>
    </row>
    <row r="49" spans="1:16" x14ac:dyDescent="0.3">
      <c r="A49" s="13" t="s">
        <v>184</v>
      </c>
      <c r="C49" s="39" t="s">
        <v>23</v>
      </c>
      <c r="D49" s="45" t="s">
        <v>13</v>
      </c>
      <c r="E49" s="16"/>
      <c r="F49" s="39" t="s">
        <v>23</v>
      </c>
      <c r="G49" s="39" t="s">
        <v>2</v>
      </c>
      <c r="H49" s="45" t="s">
        <v>13</v>
      </c>
      <c r="I49" s="12"/>
      <c r="J49" s="12"/>
      <c r="K49" s="12"/>
      <c r="L49" s="12"/>
      <c r="M49" s="12"/>
      <c r="N49" s="12"/>
      <c r="O49" s="12"/>
      <c r="P49" s="12"/>
    </row>
    <row r="50" spans="1:16" x14ac:dyDescent="0.3">
      <c r="A50" s="13" t="s">
        <v>185</v>
      </c>
      <c r="C50" s="46" t="s">
        <v>22</v>
      </c>
      <c r="D50" s="60">
        <v>50</v>
      </c>
      <c r="E50" s="16"/>
      <c r="F50" s="46" t="s">
        <v>22</v>
      </c>
      <c r="G50" s="46" t="s">
        <v>141</v>
      </c>
      <c r="H50" s="60">
        <v>50</v>
      </c>
      <c r="I50" s="12"/>
      <c r="J50" s="12"/>
      <c r="K50" s="12"/>
      <c r="L50" s="12"/>
      <c r="M50" s="12"/>
      <c r="N50" s="12"/>
      <c r="O50" s="12"/>
      <c r="P50" s="12"/>
    </row>
    <row r="51" spans="1:16" x14ac:dyDescent="0.3">
      <c r="A51" s="13" t="s">
        <v>186</v>
      </c>
      <c r="C51" s="46" t="s">
        <v>20</v>
      </c>
      <c r="D51" s="60">
        <v>20</v>
      </c>
      <c r="E51" s="16"/>
      <c r="F51" s="46" t="s">
        <v>20</v>
      </c>
      <c r="G51" s="46" t="s">
        <v>142</v>
      </c>
      <c r="H51" s="60">
        <v>20</v>
      </c>
      <c r="I51" s="12"/>
      <c r="J51" s="12"/>
      <c r="K51" s="12"/>
      <c r="L51" s="12"/>
      <c r="M51" s="12"/>
      <c r="N51" s="12"/>
      <c r="O51" s="12"/>
      <c r="P51" s="12"/>
    </row>
    <row r="52" spans="1:16" x14ac:dyDescent="0.3">
      <c r="A52" s="13" t="s">
        <v>187</v>
      </c>
      <c r="C52" s="46" t="s">
        <v>16</v>
      </c>
      <c r="D52" s="60">
        <v>60</v>
      </c>
      <c r="E52" s="16"/>
      <c r="F52" s="46" t="s">
        <v>16</v>
      </c>
      <c r="G52" s="46" t="s">
        <v>143</v>
      </c>
      <c r="H52" s="60">
        <v>60</v>
      </c>
      <c r="I52" s="12"/>
      <c r="J52" s="12"/>
      <c r="K52" s="12"/>
      <c r="L52" s="12"/>
      <c r="M52" s="12"/>
      <c r="N52" s="12"/>
      <c r="O52" s="12"/>
      <c r="P52" s="12"/>
    </row>
    <row r="53" spans="1:16" x14ac:dyDescent="0.3">
      <c r="A53" s="13" t="s">
        <v>15</v>
      </c>
      <c r="C53" s="46" t="s">
        <v>17</v>
      </c>
      <c r="D53" s="60">
        <v>40</v>
      </c>
      <c r="E53" s="16"/>
      <c r="F53" s="46" t="s">
        <v>17</v>
      </c>
      <c r="G53" s="46" t="s">
        <v>144</v>
      </c>
      <c r="H53" s="60">
        <v>40</v>
      </c>
      <c r="I53" s="12"/>
      <c r="J53" s="12"/>
      <c r="K53" s="12"/>
      <c r="L53" s="12"/>
      <c r="M53" s="12"/>
      <c r="N53" s="12"/>
      <c r="O53" s="12"/>
      <c r="P53" s="12"/>
    </row>
    <row r="54" spans="1:16" x14ac:dyDescent="0.3">
      <c r="A54" s="13" t="s">
        <v>188</v>
      </c>
      <c r="C54" s="46" t="s">
        <v>22</v>
      </c>
      <c r="D54" s="60">
        <v>50</v>
      </c>
      <c r="E54" s="16"/>
      <c r="F54" s="46" t="s">
        <v>22</v>
      </c>
      <c r="G54" s="46" t="s">
        <v>145</v>
      </c>
      <c r="H54" s="60">
        <v>50</v>
      </c>
      <c r="I54" s="12"/>
      <c r="J54" s="12"/>
      <c r="K54" s="12"/>
      <c r="L54" s="12"/>
      <c r="M54" s="12"/>
      <c r="N54" s="12"/>
      <c r="O54" s="12"/>
      <c r="P54" s="12"/>
    </row>
    <row r="55" spans="1:16" x14ac:dyDescent="0.3">
      <c r="A55" s="13" t="s">
        <v>19</v>
      </c>
      <c r="C55" s="46" t="s">
        <v>20</v>
      </c>
      <c r="D55" s="60">
        <v>20</v>
      </c>
      <c r="E55" s="16"/>
      <c r="F55" s="46" t="s">
        <v>20</v>
      </c>
      <c r="G55" s="46" t="s">
        <v>146</v>
      </c>
      <c r="H55" s="60">
        <v>20</v>
      </c>
      <c r="I55" s="12"/>
      <c r="J55" s="12"/>
      <c r="K55" s="12"/>
      <c r="L55" s="12"/>
      <c r="M55" s="12"/>
      <c r="N55" s="12"/>
      <c r="O55" s="12"/>
      <c r="P55" s="12"/>
    </row>
    <row r="56" spans="1:16" x14ac:dyDescent="0.3">
      <c r="C56" s="46" t="s">
        <v>16</v>
      </c>
      <c r="D56" s="60">
        <v>60</v>
      </c>
      <c r="E56" s="16"/>
      <c r="F56" s="46" t="s">
        <v>16</v>
      </c>
      <c r="G56" s="46" t="s">
        <v>147</v>
      </c>
      <c r="H56" s="60">
        <v>60</v>
      </c>
      <c r="I56" s="12"/>
      <c r="J56" s="12"/>
      <c r="K56" s="12"/>
      <c r="L56" s="12"/>
      <c r="M56" s="12"/>
      <c r="N56" s="12"/>
      <c r="O56" s="12"/>
      <c r="P56" s="12"/>
    </row>
    <row r="57" spans="1:16" x14ac:dyDescent="0.3">
      <c r="C57" s="46" t="s">
        <v>17</v>
      </c>
      <c r="D57" s="60">
        <v>40</v>
      </c>
      <c r="E57" s="16"/>
      <c r="F57" s="46" t="s">
        <v>17</v>
      </c>
      <c r="G57" s="46" t="s">
        <v>148</v>
      </c>
      <c r="H57" s="60">
        <v>40</v>
      </c>
      <c r="I57" s="12"/>
      <c r="J57" s="12"/>
      <c r="K57" s="12"/>
      <c r="L57" s="12"/>
      <c r="M57" s="12"/>
      <c r="N57" s="12"/>
      <c r="O57" s="12"/>
      <c r="P57" s="12"/>
    </row>
    <row r="58" spans="1:16" x14ac:dyDescent="0.3">
      <c r="C58" s="46" t="s">
        <v>22</v>
      </c>
      <c r="D58" s="60">
        <v>50</v>
      </c>
      <c r="E58" s="16"/>
      <c r="F58" s="46" t="s">
        <v>22</v>
      </c>
      <c r="G58" s="46" t="s">
        <v>145</v>
      </c>
      <c r="H58" s="60">
        <v>50</v>
      </c>
      <c r="I58" s="12"/>
      <c r="J58" s="12"/>
      <c r="K58" s="12"/>
      <c r="L58" s="12"/>
      <c r="M58" s="12"/>
      <c r="N58" s="12"/>
      <c r="O58" s="12"/>
      <c r="P58" s="12"/>
    </row>
    <row r="59" spans="1:16" x14ac:dyDescent="0.3">
      <c r="C59" s="46" t="s">
        <v>20</v>
      </c>
      <c r="D59" s="60">
        <v>20</v>
      </c>
      <c r="E59" s="16"/>
      <c r="F59" s="46" t="s">
        <v>20</v>
      </c>
      <c r="G59" s="46" t="s">
        <v>146</v>
      </c>
      <c r="H59" s="60">
        <v>20</v>
      </c>
      <c r="I59" s="12"/>
      <c r="J59" s="12"/>
      <c r="K59" s="12"/>
      <c r="L59" s="12"/>
      <c r="M59" s="12"/>
      <c r="N59" s="12"/>
      <c r="O59" s="12"/>
      <c r="P59" s="12"/>
    </row>
    <row r="60" spans="1:16" x14ac:dyDescent="0.3">
      <c r="C60" s="46" t="s">
        <v>16</v>
      </c>
      <c r="D60" s="60">
        <v>60</v>
      </c>
      <c r="E60" s="16"/>
      <c r="F60" s="46" t="s">
        <v>16</v>
      </c>
      <c r="G60" s="46" t="s">
        <v>143</v>
      </c>
      <c r="H60" s="60">
        <v>60</v>
      </c>
      <c r="I60" s="12"/>
      <c r="J60" s="12"/>
      <c r="K60" s="12"/>
      <c r="L60" s="12"/>
      <c r="M60" s="12"/>
      <c r="N60" s="12"/>
      <c r="O60" s="12"/>
      <c r="P60" s="12"/>
    </row>
    <row r="61" spans="1:16" x14ac:dyDescent="0.3">
      <c r="C61" s="46" t="s">
        <v>17</v>
      </c>
      <c r="D61" s="60">
        <v>40</v>
      </c>
      <c r="E61" s="16"/>
      <c r="F61" s="46" t="s">
        <v>17</v>
      </c>
      <c r="G61" s="46" t="s">
        <v>148</v>
      </c>
      <c r="H61" s="60">
        <v>40</v>
      </c>
      <c r="I61" s="12"/>
      <c r="J61" s="12"/>
      <c r="K61" s="12"/>
      <c r="L61" s="12"/>
      <c r="M61" s="12"/>
      <c r="N61" s="12"/>
      <c r="O61" s="12"/>
      <c r="P61" s="12"/>
    </row>
    <row r="62" spans="1:16" x14ac:dyDescent="0.3">
      <c r="C62" s="25"/>
      <c r="D62" s="25"/>
      <c r="E62" s="25"/>
      <c r="F62" s="25"/>
      <c r="G62" s="25"/>
      <c r="H62" s="25"/>
      <c r="I62" s="12"/>
      <c r="J62" s="12"/>
      <c r="K62" s="12"/>
      <c r="L62" s="12"/>
      <c r="M62" s="12"/>
      <c r="N62" s="12"/>
      <c r="O62" s="12"/>
      <c r="P62" s="12"/>
    </row>
    <row r="63" spans="1:16" ht="15" thickBot="1" x14ac:dyDescent="0.35">
      <c r="C63" s="12" t="s">
        <v>23</v>
      </c>
      <c r="D63" s="19" t="s">
        <v>189</v>
      </c>
      <c r="E63" s="16"/>
      <c r="F63" s="12" t="s">
        <v>23</v>
      </c>
      <c r="G63" s="12" t="s">
        <v>2</v>
      </c>
      <c r="H63" s="19" t="s">
        <v>190</v>
      </c>
      <c r="I63" s="12"/>
      <c r="J63" s="12"/>
      <c r="K63" s="12"/>
      <c r="L63" s="12"/>
      <c r="M63" s="12"/>
      <c r="N63" s="12"/>
      <c r="O63" s="12"/>
      <c r="P63" s="12"/>
    </row>
    <row r="64" spans="1:16" ht="15.6" thickTop="1" thickBot="1" x14ac:dyDescent="0.35">
      <c r="C64" s="55" t="s">
        <v>461</v>
      </c>
      <c r="D64" s="56">
        <f>COUNTIF(C50:C61,C64)</f>
        <v>3</v>
      </c>
      <c r="E64" s="16"/>
      <c r="F64" s="55" t="s">
        <v>20</v>
      </c>
      <c r="G64" s="55" t="s">
        <v>142</v>
      </c>
      <c r="H64" s="14">
        <f>COUNTIFS(F50:F61,F64,G50:G61,G64)</f>
        <v>1</v>
      </c>
      <c r="I64" s="12"/>
      <c r="J64" s="12"/>
      <c r="K64" s="12"/>
      <c r="L64" s="12"/>
      <c r="M64" s="12"/>
      <c r="N64" s="12"/>
      <c r="O64" s="12"/>
      <c r="P64" s="12"/>
    </row>
    <row r="65" spans="3:16" ht="15" thickTop="1" x14ac:dyDescent="0.3">
      <c r="C65" s="12"/>
      <c r="D65" s="12"/>
      <c r="E65" s="16"/>
      <c r="F65" s="12"/>
      <c r="G65" s="12"/>
      <c r="H65" s="12"/>
      <c r="I65" s="12"/>
      <c r="J65" s="12"/>
      <c r="K65" s="12"/>
      <c r="L65" s="12"/>
      <c r="M65" s="12"/>
      <c r="N65" s="12"/>
      <c r="O65" s="12"/>
      <c r="P65" s="12"/>
    </row>
    <row r="66" spans="3:16" x14ac:dyDescent="0.3">
      <c r="I66" s="12"/>
      <c r="J66" s="12"/>
      <c r="K66" s="12"/>
      <c r="L66" s="12"/>
      <c r="M66" s="12"/>
      <c r="N66" s="12"/>
      <c r="O66" s="12"/>
      <c r="P66" s="12"/>
    </row>
    <row r="67" spans="3:16" x14ac:dyDescent="0.3">
      <c r="I67" s="12"/>
      <c r="J67" s="12"/>
      <c r="K67" s="12"/>
      <c r="L67" s="12"/>
      <c r="M67" s="12"/>
      <c r="N67" s="12"/>
      <c r="O67" s="12"/>
      <c r="P67" s="12"/>
    </row>
    <row r="68" spans="3:16" x14ac:dyDescent="0.3">
      <c r="I68" s="12"/>
      <c r="J68" s="12"/>
      <c r="K68" s="12"/>
      <c r="L68" s="12"/>
      <c r="M68" s="12"/>
      <c r="N68" s="12"/>
      <c r="O68" s="12"/>
      <c r="P68" s="12"/>
    </row>
    <row r="69" spans="3:16" x14ac:dyDescent="0.3">
      <c r="I69" s="12"/>
      <c r="J69" s="12"/>
      <c r="K69" s="12"/>
      <c r="L69" s="12"/>
      <c r="M69" s="12"/>
      <c r="N69" s="12"/>
      <c r="O69" s="12"/>
      <c r="P69" s="12"/>
    </row>
    <row r="70" spans="3:16" x14ac:dyDescent="0.3">
      <c r="I70" s="12"/>
      <c r="J70" s="12"/>
      <c r="K70" s="12"/>
      <c r="L70" s="12"/>
      <c r="M70" s="12"/>
      <c r="N70" s="12"/>
      <c r="O70" s="12"/>
      <c r="P70" s="12"/>
    </row>
    <row r="71" spans="3:16" x14ac:dyDescent="0.3">
      <c r="I71" s="12"/>
      <c r="J71" s="12"/>
      <c r="K71" s="12"/>
      <c r="L71" s="12"/>
      <c r="M71" s="12"/>
      <c r="N71" s="12"/>
      <c r="O71" s="12"/>
      <c r="P71" s="12"/>
    </row>
    <row r="72" spans="3:16" x14ac:dyDescent="0.3">
      <c r="I72" s="12"/>
      <c r="J72" s="12"/>
      <c r="K72" s="12"/>
      <c r="L72" s="12"/>
      <c r="M72" s="12"/>
      <c r="N72" s="12"/>
      <c r="O72" s="12"/>
      <c r="P72" s="12"/>
    </row>
    <row r="73" spans="3:16" x14ac:dyDescent="0.3">
      <c r="I73" s="12"/>
      <c r="J73" s="12"/>
      <c r="K73" s="12"/>
      <c r="L73" s="12"/>
      <c r="M73" s="12"/>
      <c r="N73" s="12"/>
      <c r="O73" s="12"/>
      <c r="P73" s="12"/>
    </row>
    <row r="74" spans="3:16" x14ac:dyDescent="0.3">
      <c r="I74" s="12"/>
      <c r="J74" s="12"/>
      <c r="K74" s="12"/>
      <c r="L74" s="12"/>
      <c r="M74" s="12"/>
      <c r="N74" s="12"/>
      <c r="O74" s="12"/>
      <c r="P74" s="12"/>
    </row>
    <row r="75" spans="3:16" x14ac:dyDescent="0.3">
      <c r="I75" s="12"/>
      <c r="J75" s="12"/>
      <c r="K75" s="12"/>
      <c r="L75" s="12"/>
      <c r="M75" s="12"/>
      <c r="N75" s="12"/>
      <c r="O75" s="12"/>
      <c r="P75" s="12"/>
    </row>
    <row r="76" spans="3:16" x14ac:dyDescent="0.3">
      <c r="I76" s="12"/>
      <c r="J76" s="12"/>
      <c r="K76" s="12"/>
      <c r="L76" s="12"/>
      <c r="M76" s="12"/>
      <c r="N76" s="12"/>
      <c r="O76" s="12"/>
      <c r="P76" s="12"/>
    </row>
    <row r="77" spans="3:16" x14ac:dyDescent="0.3">
      <c r="I77" s="12"/>
      <c r="J77" s="12"/>
      <c r="K77" s="12"/>
      <c r="L77" s="12"/>
      <c r="M77" s="12"/>
      <c r="N77" s="12"/>
      <c r="O77" s="12"/>
      <c r="P77" s="12"/>
    </row>
    <row r="78" spans="3:16" x14ac:dyDescent="0.3">
      <c r="I78" s="12"/>
      <c r="J78" s="12"/>
      <c r="K78" s="12"/>
      <c r="L78" s="12"/>
      <c r="M78" s="12"/>
      <c r="N78" s="12"/>
      <c r="O78" s="12"/>
      <c r="P78" s="12"/>
    </row>
    <row r="79" spans="3:16" x14ac:dyDescent="0.3">
      <c r="I79" s="12"/>
      <c r="J79" s="12"/>
      <c r="K79" s="12"/>
      <c r="L79" s="12"/>
      <c r="M79" s="12"/>
      <c r="N79" s="12"/>
      <c r="O79" s="12"/>
      <c r="P79" s="12"/>
    </row>
    <row r="80" spans="3:16" x14ac:dyDescent="0.3">
      <c r="I80" s="12"/>
      <c r="J80" s="12"/>
      <c r="K80" s="12"/>
      <c r="L80" s="12"/>
      <c r="M80" s="12"/>
      <c r="N80" s="12"/>
      <c r="O80" s="12"/>
      <c r="P80" s="12"/>
    </row>
    <row r="81" spans="3:16" x14ac:dyDescent="0.3">
      <c r="I81" s="12"/>
      <c r="J81" s="12"/>
      <c r="K81" s="12"/>
      <c r="L81" s="12"/>
      <c r="M81" s="12"/>
      <c r="N81" s="12"/>
      <c r="O81" s="12"/>
      <c r="P81" s="12"/>
    </row>
    <row r="82" spans="3:16" x14ac:dyDescent="0.3">
      <c r="I82" s="12"/>
      <c r="J82" s="12"/>
      <c r="K82" s="12"/>
      <c r="L82" s="12"/>
      <c r="M82" s="12"/>
      <c r="N82" s="12"/>
      <c r="O82" s="12"/>
      <c r="P82" s="12"/>
    </row>
    <row r="83" spans="3:16" x14ac:dyDescent="0.3">
      <c r="I83" s="12"/>
      <c r="J83" s="12"/>
      <c r="K83" s="12"/>
      <c r="L83" s="12"/>
      <c r="M83" s="12"/>
      <c r="N83" s="12"/>
      <c r="O83" s="12"/>
      <c r="P83" s="12"/>
    </row>
    <row r="84" spans="3:16" x14ac:dyDescent="0.3">
      <c r="F84" s="12"/>
      <c r="G84" s="12"/>
      <c r="H84" s="12"/>
      <c r="I84" s="12"/>
      <c r="J84" s="12"/>
      <c r="K84" s="12"/>
      <c r="L84" s="12"/>
      <c r="M84" s="12"/>
      <c r="N84" s="12"/>
      <c r="O84" s="12"/>
      <c r="P84" s="12"/>
    </row>
    <row r="85" spans="3:16" x14ac:dyDescent="0.3">
      <c r="F85" s="12"/>
      <c r="G85" s="12"/>
      <c r="H85" s="12"/>
      <c r="I85" s="12"/>
      <c r="J85" s="12"/>
      <c r="K85" s="12"/>
      <c r="L85" s="12"/>
      <c r="M85" s="12"/>
      <c r="N85" s="12"/>
      <c r="O85" s="12"/>
      <c r="P85" s="12"/>
    </row>
    <row r="86" spans="3:16" x14ac:dyDescent="0.3">
      <c r="F86" s="12"/>
      <c r="G86" s="12"/>
      <c r="H86" s="12"/>
      <c r="I86" s="12"/>
      <c r="J86" s="12"/>
      <c r="K86" s="12"/>
      <c r="L86" s="12"/>
      <c r="M86" s="12"/>
      <c r="N86" s="12"/>
      <c r="O86" s="12"/>
      <c r="P86" s="12"/>
    </row>
    <row r="87" spans="3:16" x14ac:dyDescent="0.3">
      <c r="F87" s="12"/>
      <c r="G87" s="12"/>
      <c r="H87" s="12"/>
      <c r="I87" s="12"/>
      <c r="J87" s="12"/>
      <c r="K87" s="12"/>
      <c r="L87" s="12"/>
      <c r="M87" s="12"/>
      <c r="N87" s="12"/>
      <c r="O87" s="12"/>
      <c r="P87" s="12"/>
    </row>
    <row r="88" spans="3:16" x14ac:dyDescent="0.3">
      <c r="F88" s="12"/>
      <c r="G88" s="12"/>
      <c r="H88" s="12"/>
      <c r="I88" s="12"/>
      <c r="J88" s="12"/>
      <c r="K88" s="12"/>
      <c r="L88" s="12"/>
      <c r="M88" s="12"/>
      <c r="N88" s="12"/>
      <c r="O88" s="12"/>
      <c r="P88" s="12"/>
    </row>
    <row r="89" spans="3:16" x14ac:dyDescent="0.3">
      <c r="F89" s="12"/>
      <c r="G89" s="12"/>
      <c r="H89" s="12"/>
      <c r="I89" s="12"/>
      <c r="J89" s="12"/>
      <c r="K89" s="12"/>
      <c r="L89" s="12"/>
      <c r="M89" s="12"/>
      <c r="N89" s="12"/>
      <c r="O89" s="12"/>
      <c r="P89" s="12"/>
    </row>
    <row r="90" spans="3:16" ht="15" customHeight="1" x14ac:dyDescent="0.3">
      <c r="J90" s="12"/>
      <c r="K90" s="12"/>
      <c r="N90" s="12"/>
    </row>
    <row r="91" spans="3:16" ht="15" customHeight="1" x14ac:dyDescent="0.3">
      <c r="C91" s="39" t="s">
        <v>23</v>
      </c>
      <c r="D91" s="39" t="s">
        <v>2</v>
      </c>
      <c r="E91" s="45" t="s">
        <v>13</v>
      </c>
      <c r="J91" s="12"/>
      <c r="K91" s="12"/>
      <c r="N91" s="12"/>
    </row>
    <row r="92" spans="3:16" ht="15" customHeight="1" x14ac:dyDescent="0.3">
      <c r="C92" s="46" t="s">
        <v>22</v>
      </c>
      <c r="D92" s="46" t="s">
        <v>141</v>
      </c>
      <c r="E92" s="60">
        <v>50</v>
      </c>
    </row>
    <row r="93" spans="3:16" ht="15" customHeight="1" x14ac:dyDescent="0.3">
      <c r="C93" s="46" t="s">
        <v>20</v>
      </c>
      <c r="D93" s="46" t="s">
        <v>142</v>
      </c>
      <c r="E93" s="60">
        <v>20</v>
      </c>
    </row>
    <row r="94" spans="3:16" ht="15" customHeight="1" x14ac:dyDescent="0.3">
      <c r="C94" s="46" t="s">
        <v>16</v>
      </c>
      <c r="D94" s="46" t="s">
        <v>143</v>
      </c>
      <c r="E94" s="60">
        <v>60</v>
      </c>
      <c r="H94" s="12"/>
      <c r="I94" s="12"/>
      <c r="J94" s="12"/>
      <c r="K94" s="12"/>
    </row>
    <row r="95" spans="3:16" ht="15" customHeight="1" x14ac:dyDescent="0.3">
      <c r="C95" s="46" t="s">
        <v>17</v>
      </c>
      <c r="D95" s="46" t="s">
        <v>144</v>
      </c>
      <c r="E95" s="60">
        <v>40</v>
      </c>
      <c r="H95" s="12"/>
      <c r="I95" s="12"/>
      <c r="J95" s="12"/>
      <c r="K95" s="12"/>
    </row>
    <row r="96" spans="3:16" ht="15" customHeight="1" x14ac:dyDescent="0.3">
      <c r="C96" s="46" t="s">
        <v>22</v>
      </c>
      <c r="D96" s="46" t="s">
        <v>145</v>
      </c>
      <c r="E96" s="60">
        <v>50</v>
      </c>
    </row>
    <row r="97" spans="3:5" x14ac:dyDescent="0.3">
      <c r="C97" s="46" t="s">
        <v>20</v>
      </c>
      <c r="D97" s="46" t="s">
        <v>146</v>
      </c>
      <c r="E97" s="60">
        <v>20</v>
      </c>
    </row>
    <row r="98" spans="3:5" x14ac:dyDescent="0.3">
      <c r="C98" s="46" t="s">
        <v>16</v>
      </c>
      <c r="D98" s="46" t="s">
        <v>147</v>
      </c>
      <c r="E98" s="60">
        <v>60</v>
      </c>
    </row>
    <row r="99" spans="3:5" x14ac:dyDescent="0.3">
      <c r="C99" s="46" t="s">
        <v>17</v>
      </c>
      <c r="D99" s="46" t="s">
        <v>148</v>
      </c>
      <c r="E99" s="60">
        <v>40</v>
      </c>
    </row>
    <row r="100" spans="3:5" x14ac:dyDescent="0.3">
      <c r="C100" s="46" t="s">
        <v>22</v>
      </c>
      <c r="D100" s="46" t="s">
        <v>145</v>
      </c>
      <c r="E100" s="60">
        <v>50</v>
      </c>
    </row>
    <row r="101" spans="3:5" x14ac:dyDescent="0.3">
      <c r="C101" s="46" t="s">
        <v>20</v>
      </c>
      <c r="D101" s="46" t="s">
        <v>146</v>
      </c>
      <c r="E101" s="60">
        <v>20</v>
      </c>
    </row>
    <row r="102" spans="3:5" ht="15" customHeight="1" x14ac:dyDescent="0.3">
      <c r="C102" s="46" t="s">
        <v>16</v>
      </c>
      <c r="D102" s="46" t="s">
        <v>143</v>
      </c>
      <c r="E102" s="60">
        <v>60</v>
      </c>
    </row>
    <row r="103" spans="3:5" ht="15" customHeight="1" x14ac:dyDescent="0.3">
      <c r="C103" s="46" t="s">
        <v>17</v>
      </c>
      <c r="D103" s="46" t="s">
        <v>148</v>
      </c>
      <c r="E103" s="60">
        <v>40</v>
      </c>
    </row>
    <row r="104" spans="3:5" ht="15" customHeight="1" x14ac:dyDescent="0.3">
      <c r="C104" s="12"/>
      <c r="D104" s="12"/>
      <c r="E104" s="16"/>
    </row>
    <row r="105" spans="3:5" ht="15" customHeight="1" thickBot="1" x14ac:dyDescent="0.35">
      <c r="C105" s="12" t="s">
        <v>23</v>
      </c>
      <c r="D105" s="12" t="s">
        <v>2</v>
      </c>
      <c r="E105" s="19" t="s">
        <v>191</v>
      </c>
    </row>
    <row r="106" spans="3:5" ht="15" customHeight="1" thickTop="1" thickBot="1" x14ac:dyDescent="0.35">
      <c r="C106" s="55" t="s">
        <v>17</v>
      </c>
      <c r="D106" s="55" t="s">
        <v>148</v>
      </c>
      <c r="E106" s="14">
        <f>AVERAGEIFS(E92:E103,C92:C103,C106,D92:D103,D106)</f>
        <v>40</v>
      </c>
    </row>
    <row r="107" spans="3:5" ht="15" customHeight="1" thickTop="1" x14ac:dyDescent="0.3"/>
    <row r="117" spans="3:4" x14ac:dyDescent="0.3">
      <c r="C117" s="39" t="s">
        <v>14</v>
      </c>
      <c r="D117" s="45" t="s">
        <v>13</v>
      </c>
    </row>
    <row r="118" spans="3:4" x14ac:dyDescent="0.3">
      <c r="C118" s="61" t="s">
        <v>12</v>
      </c>
      <c r="D118" s="61">
        <v>50</v>
      </c>
    </row>
    <row r="119" spans="3:4" x14ac:dyDescent="0.3">
      <c r="C119" s="61" t="s">
        <v>11</v>
      </c>
      <c r="D119" s="61">
        <v>100</v>
      </c>
    </row>
    <row r="120" spans="3:4" x14ac:dyDescent="0.3">
      <c r="C120" s="61" t="s">
        <v>10</v>
      </c>
      <c r="D120" s="61">
        <v>40</v>
      </c>
    </row>
    <row r="121" spans="3:4" x14ac:dyDescent="0.3">
      <c r="C121" s="61" t="s">
        <v>9</v>
      </c>
      <c r="D121" s="61">
        <v>50</v>
      </c>
    </row>
    <row r="122" spans="3:4" ht="15" thickBot="1" x14ac:dyDescent="0.35">
      <c r="C122" s="61" t="s">
        <v>8</v>
      </c>
      <c r="D122" s="61">
        <v>20</v>
      </c>
    </row>
    <row r="123" spans="3:4" ht="15.6" thickTop="1" thickBot="1" x14ac:dyDescent="0.35">
      <c r="C123" s="62"/>
      <c r="D123" s="63">
        <f>SUMIF(D118:D122,"&gt;=50")</f>
        <v>200</v>
      </c>
    </row>
    <row r="124" spans="3:4" ht="15" thickTop="1" x14ac:dyDescent="0.3"/>
  </sheetData>
  <autoFilter ref="C49:D61" xr:uid="{DFF66D0A-5CEF-4387-B776-7C2B14611356}"/>
  <dataValidations count="2">
    <dataValidation type="list" allowBlank="1" showInputMessage="1" showErrorMessage="1" sqref="G17 G64 D106" xr:uid="{A4DF144A-E372-4B27-9BE4-102B750FB6FE}">
      <formula1>INDIRECT(C17)</formula1>
    </dataValidation>
    <dataValidation type="list" allowBlank="1" showInputMessage="1" showErrorMessage="1" sqref="C17 F64 F17 C64 C106" xr:uid="{5A334220-DDE8-41EF-9285-500C802E61E0}">
      <formula1>lst_Fruit</formula1>
    </dataValidation>
  </dataValidations>
  <pageMargins left="0.7" right="0.7" top="0.75" bottom="0.75" header="0.3" footer="0.3"/>
  <pageSetup paperSize="9" orientation="landscape" r:id="rId1"/>
  <drawing r:id="rId2"/>
  <tableParts count="5">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BDD0B-2527-4C58-9205-7A83A2C2283F}">
  <dimension ref="A1:E37"/>
  <sheetViews>
    <sheetView showGridLines="0" topLeftCell="A14" workbookViewId="0">
      <selection activeCell="E10" sqref="E10"/>
    </sheetView>
  </sheetViews>
  <sheetFormatPr defaultRowHeight="14.4" x14ac:dyDescent="0.3"/>
  <cols>
    <col min="1" max="1" width="13" style="25" customWidth="1"/>
    <col min="2" max="2" width="82.88671875" style="25" customWidth="1"/>
    <col min="3" max="4" width="13.109375" style="25" customWidth="1"/>
    <col min="5" max="16384" width="8.88671875" style="25"/>
  </cols>
  <sheetData>
    <row r="1" spans="1:5" ht="60" customHeight="1" x14ac:dyDescent="0.3">
      <c r="A1" s="26" t="s">
        <v>192</v>
      </c>
      <c r="C1" s="27"/>
      <c r="D1" s="28"/>
    </row>
    <row r="2" spans="1:5" x14ac:dyDescent="0.3">
      <c r="A2" s="26" t="s">
        <v>193</v>
      </c>
    </row>
    <row r="3" spans="1:5" ht="15" customHeight="1" x14ac:dyDescent="0.3">
      <c r="A3" s="23" t="s">
        <v>194</v>
      </c>
    </row>
    <row r="4" spans="1:5" ht="15" customHeight="1" x14ac:dyDescent="0.3">
      <c r="A4" s="23" t="s">
        <v>195</v>
      </c>
      <c r="C4" s="20" t="s">
        <v>23</v>
      </c>
      <c r="D4" s="18" t="s">
        <v>13</v>
      </c>
    </row>
    <row r="5" spans="1:5" ht="15" customHeight="1" x14ac:dyDescent="0.3">
      <c r="A5" s="23" t="s">
        <v>196</v>
      </c>
      <c r="C5" s="46" t="s">
        <v>22</v>
      </c>
      <c r="D5" s="60">
        <v>50</v>
      </c>
    </row>
    <row r="6" spans="1:5" x14ac:dyDescent="0.3">
      <c r="A6" s="26" t="s">
        <v>197</v>
      </c>
      <c r="C6" s="46" t="s">
        <v>20</v>
      </c>
      <c r="D6" s="60">
        <v>20</v>
      </c>
    </row>
    <row r="7" spans="1:5" ht="15" customHeight="1" x14ac:dyDescent="0.3">
      <c r="A7" s="23" t="s">
        <v>198</v>
      </c>
      <c r="C7" s="46" t="s">
        <v>16</v>
      </c>
      <c r="D7" s="60">
        <v>60</v>
      </c>
    </row>
    <row r="8" spans="1:5" ht="15" customHeight="1" x14ac:dyDescent="0.3">
      <c r="A8" s="26" t="s">
        <v>21</v>
      </c>
      <c r="C8" s="46" t="s">
        <v>16</v>
      </c>
      <c r="D8" s="60">
        <v>40</v>
      </c>
    </row>
    <row r="9" spans="1:5" ht="15" customHeight="1" thickBot="1" x14ac:dyDescent="0.35">
      <c r="A9" s="26" t="s">
        <v>19</v>
      </c>
      <c r="C9" s="12"/>
      <c r="D9" s="12"/>
    </row>
    <row r="10" spans="1:5" ht="15.6" thickTop="1" thickBot="1" x14ac:dyDescent="0.35">
      <c r="A10" s="26" t="s">
        <v>18</v>
      </c>
      <c r="C10" s="15" t="s">
        <v>16</v>
      </c>
      <c r="D10" s="14">
        <f>VLOOKUP(C10,C5:D8,2,FALSE)</f>
        <v>60</v>
      </c>
      <c r="E10" s="25">
        <f>SUMIF(C5:C8,C10,D5:D8)</f>
        <v>100</v>
      </c>
    </row>
    <row r="11" spans="1:5" ht="15" thickTop="1" x14ac:dyDescent="0.3">
      <c r="A11" s="26" t="s">
        <v>199</v>
      </c>
    </row>
    <row r="12" spans="1:5" x14ac:dyDescent="0.3">
      <c r="A12" s="26" t="s">
        <v>200</v>
      </c>
    </row>
    <row r="13" spans="1:5" x14ac:dyDescent="0.3">
      <c r="A13" s="26" t="s">
        <v>201</v>
      </c>
    </row>
    <row r="14" spans="1:5" x14ac:dyDescent="0.3">
      <c r="A14" s="26" t="s">
        <v>15</v>
      </c>
    </row>
    <row r="37" spans="2:2" x14ac:dyDescent="0.3">
      <c r="B37" s="25">
        <f>VLOOKUP(C10,C5:D8,2,FALSE)</f>
        <v>60</v>
      </c>
    </row>
  </sheetData>
  <dataValidations count="1">
    <dataValidation type="list" allowBlank="1" showInputMessage="1" showErrorMessage="1" sqref="C10" xr:uid="{97919301-F408-49D2-A3C7-A85A6753DBBD}">
      <formula1>$C$5:$C$8</formula1>
    </dataValidation>
  </dataValidation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F379-A5CB-4188-AA9A-0FA10182F6D0}">
  <dimension ref="A1:D37"/>
  <sheetViews>
    <sheetView showGridLines="0" topLeftCell="A24" workbookViewId="0">
      <selection activeCell="D36" sqref="D36"/>
    </sheetView>
  </sheetViews>
  <sheetFormatPr defaultRowHeight="14.4" x14ac:dyDescent="0.3"/>
  <cols>
    <col min="1" max="1" width="13" style="25" customWidth="1"/>
    <col min="2" max="2" width="82.88671875" style="25" customWidth="1"/>
    <col min="3" max="4" width="13.33203125" style="25" customWidth="1"/>
    <col min="5" max="16384" width="8.88671875" style="25"/>
  </cols>
  <sheetData>
    <row r="1" spans="1:4" ht="60" customHeight="1" x14ac:dyDescent="0.3">
      <c r="A1" s="26" t="s">
        <v>202</v>
      </c>
      <c r="C1" s="27"/>
      <c r="D1" s="64"/>
    </row>
    <row r="2" spans="1:4" ht="15" customHeight="1" x14ac:dyDescent="0.3">
      <c r="A2" s="26" t="s">
        <v>203</v>
      </c>
      <c r="C2" s="65"/>
      <c r="D2" s="65"/>
    </row>
    <row r="3" spans="1:4" x14ac:dyDescent="0.3">
      <c r="A3" s="26" t="s">
        <v>204</v>
      </c>
      <c r="C3" s="20" t="s">
        <v>23</v>
      </c>
      <c r="D3" s="18" t="s">
        <v>13</v>
      </c>
    </row>
    <row r="4" spans="1:4" x14ac:dyDescent="0.3">
      <c r="A4" s="26" t="s">
        <v>205</v>
      </c>
      <c r="C4" s="29" t="s">
        <v>22</v>
      </c>
      <c r="D4" s="17">
        <v>50</v>
      </c>
    </row>
    <row r="5" spans="1:4" x14ac:dyDescent="0.3">
      <c r="A5" s="26" t="s">
        <v>206</v>
      </c>
      <c r="C5" s="29" t="s">
        <v>20</v>
      </c>
      <c r="D5" s="17">
        <v>20</v>
      </c>
    </row>
    <row r="6" spans="1:4" x14ac:dyDescent="0.3">
      <c r="A6" s="26" t="s">
        <v>207</v>
      </c>
      <c r="C6" s="29" t="s">
        <v>16</v>
      </c>
      <c r="D6" s="17">
        <v>60</v>
      </c>
    </row>
    <row r="7" spans="1:4" ht="15" customHeight="1" x14ac:dyDescent="0.3">
      <c r="A7" s="23" t="s">
        <v>208</v>
      </c>
      <c r="C7" s="29" t="s">
        <v>17</v>
      </c>
      <c r="D7" s="17">
        <v>40</v>
      </c>
    </row>
    <row r="8" spans="1:4" ht="15" thickBot="1" x14ac:dyDescent="0.35">
      <c r="A8" s="26" t="s">
        <v>21</v>
      </c>
      <c r="C8" s="12"/>
      <c r="D8" s="12"/>
    </row>
    <row r="9" spans="1:4" ht="15.6" thickTop="1" thickBot="1" x14ac:dyDescent="0.35">
      <c r="A9" s="26" t="s">
        <v>19</v>
      </c>
      <c r="C9" s="15" t="s">
        <v>465</v>
      </c>
      <c r="D9" s="14" t="str">
        <f>IFERROR(VLOOKUP(C9,C3:D7,2,FALSE),"non trovato")</f>
        <v>non trovato</v>
      </c>
    </row>
    <row r="10" spans="1:4" ht="15" thickTop="1" x14ac:dyDescent="0.3">
      <c r="A10" s="26" t="s">
        <v>18</v>
      </c>
    </row>
    <row r="11" spans="1:4" x14ac:dyDescent="0.3">
      <c r="A11" s="26" t="s">
        <v>209</v>
      </c>
    </row>
    <row r="12" spans="1:4" x14ac:dyDescent="0.3">
      <c r="A12" s="26" t="s">
        <v>210</v>
      </c>
    </row>
    <row r="13" spans="1:4" x14ac:dyDescent="0.3">
      <c r="A13" s="26" t="s">
        <v>211</v>
      </c>
    </row>
    <row r="14" spans="1:4" x14ac:dyDescent="0.3">
      <c r="A14" s="26" t="s">
        <v>15</v>
      </c>
    </row>
    <row r="30" spans="3:4" x14ac:dyDescent="0.3">
      <c r="C30" s="20" t="s">
        <v>23</v>
      </c>
      <c r="D30" s="18" t="s">
        <v>13</v>
      </c>
    </row>
    <row r="31" spans="3:4" x14ac:dyDescent="0.3">
      <c r="C31" s="29" t="s">
        <v>22</v>
      </c>
      <c r="D31" s="17">
        <v>50</v>
      </c>
    </row>
    <row r="32" spans="3:4" x14ac:dyDescent="0.3">
      <c r="C32" s="29" t="s">
        <v>20</v>
      </c>
      <c r="D32" s="17">
        <v>20</v>
      </c>
    </row>
    <row r="33" spans="3:4" x14ac:dyDescent="0.3">
      <c r="C33" s="29" t="s">
        <v>16</v>
      </c>
      <c r="D33" s="17">
        <v>60</v>
      </c>
    </row>
    <row r="34" spans="3:4" x14ac:dyDescent="0.3">
      <c r="C34" s="29" t="s">
        <v>17</v>
      </c>
      <c r="D34" s="17">
        <v>40</v>
      </c>
    </row>
    <row r="35" spans="3:4" ht="15" thickBot="1" x14ac:dyDescent="0.35"/>
    <row r="36" spans="3:4" ht="15.6" thickTop="1" thickBot="1" x14ac:dyDescent="0.35">
      <c r="C36" s="15" t="s">
        <v>212</v>
      </c>
      <c r="D36" s="14">
        <f>SUM(D31:D34)</f>
        <v>170</v>
      </c>
    </row>
    <row r="37" spans="3:4" ht="15" thickTop="1" x14ac:dyDescent="0.3"/>
  </sheetData>
  <dataValidations count="1">
    <dataValidation type="list" allowBlank="1" showInputMessage="1" showErrorMessage="1" sqref="C9" xr:uid="{C7476D15-9498-4504-BD69-3197DE18BA63}">
      <formula1>$C$9:$C$38</formula1>
    </dataValidation>
  </dataValidation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61427-1D7E-478B-A8B2-81A6E64A3D42}">
  <dimension ref="A1:O32"/>
  <sheetViews>
    <sheetView workbookViewId="0">
      <selection activeCell="I12" sqref="I12"/>
    </sheetView>
  </sheetViews>
  <sheetFormatPr defaultRowHeight="14.4" x14ac:dyDescent="0.3"/>
  <cols>
    <col min="1" max="1" width="10.5546875" style="67" bestFit="1" customWidth="1"/>
    <col min="2" max="2" width="9.88671875" bestFit="1" customWidth="1"/>
    <col min="4" max="4" width="11.77734375" bestFit="1" customWidth="1"/>
    <col min="7" max="7" width="17.21875" bestFit="1" customWidth="1"/>
    <col min="8" max="8" width="16.5546875" bestFit="1" customWidth="1"/>
    <col min="9" max="9" width="12.88671875" bestFit="1" customWidth="1"/>
    <col min="10" max="10" width="14.5546875" customWidth="1"/>
    <col min="11" max="11" width="17.21875" bestFit="1" customWidth="1"/>
  </cols>
  <sheetData>
    <row r="1" spans="1:15" x14ac:dyDescent="0.3">
      <c r="A1" s="97" t="s">
        <v>213</v>
      </c>
      <c r="B1" s="98" t="s">
        <v>214</v>
      </c>
      <c r="C1" s="98" t="s">
        <v>215</v>
      </c>
      <c r="D1" s="98" t="s">
        <v>216</v>
      </c>
      <c r="G1" t="s">
        <v>214</v>
      </c>
      <c r="H1" t="s">
        <v>215</v>
      </c>
      <c r="I1" t="s">
        <v>223</v>
      </c>
    </row>
    <row r="2" spans="1:15" x14ac:dyDescent="0.3">
      <c r="A2" s="99">
        <v>45292</v>
      </c>
      <c r="B2" s="100" t="s">
        <v>217</v>
      </c>
      <c r="C2" s="100" t="s">
        <v>218</v>
      </c>
      <c r="D2" s="101">
        <v>1500</v>
      </c>
      <c r="G2" t="s">
        <v>217</v>
      </c>
      <c r="H2" t="s">
        <v>218</v>
      </c>
      <c r="I2" s="96">
        <f>SUMIFS(D:D,B:B,G2,C:C,H2)</f>
        <v>1500</v>
      </c>
      <c r="L2" s="8" t="s">
        <v>224</v>
      </c>
    </row>
    <row r="3" spans="1:15" x14ac:dyDescent="0.3">
      <c r="A3" s="99">
        <v>45293</v>
      </c>
      <c r="B3" s="100" t="s">
        <v>219</v>
      </c>
      <c r="C3" s="100" t="s">
        <v>220</v>
      </c>
      <c r="D3" s="101">
        <v>2500</v>
      </c>
      <c r="G3" t="s">
        <v>217</v>
      </c>
      <c r="H3" t="s">
        <v>222</v>
      </c>
      <c r="I3" s="96">
        <f t="shared" ref="I3:I10" si="0">SUMIFS(D:D,B:B,G3,C:C,H3)</f>
        <v>3900</v>
      </c>
    </row>
    <row r="4" spans="1:15" x14ac:dyDescent="0.3">
      <c r="A4" s="99">
        <v>45294</v>
      </c>
      <c r="B4" s="100" t="s">
        <v>221</v>
      </c>
      <c r="C4" s="100" t="s">
        <v>218</v>
      </c>
      <c r="D4" s="101">
        <v>1200</v>
      </c>
      <c r="G4" t="s">
        <v>217</v>
      </c>
      <c r="H4" t="s">
        <v>220</v>
      </c>
      <c r="I4" s="96">
        <f t="shared" si="0"/>
        <v>2000</v>
      </c>
      <c r="L4" t="s">
        <v>225</v>
      </c>
    </row>
    <row r="5" spans="1:15" x14ac:dyDescent="0.3">
      <c r="A5" s="99">
        <v>45295</v>
      </c>
      <c r="B5" s="100" t="s">
        <v>217</v>
      </c>
      <c r="C5" s="100" t="s">
        <v>222</v>
      </c>
      <c r="D5" s="101">
        <v>1800</v>
      </c>
      <c r="G5" t="s">
        <v>219</v>
      </c>
      <c r="H5" t="s">
        <v>218</v>
      </c>
      <c r="I5" s="96">
        <f t="shared" si="0"/>
        <v>3000</v>
      </c>
      <c r="L5" t="s">
        <v>226</v>
      </c>
    </row>
    <row r="6" spans="1:15" x14ac:dyDescent="0.3">
      <c r="A6" s="99">
        <v>45296</v>
      </c>
      <c r="B6" s="100" t="s">
        <v>219</v>
      </c>
      <c r="C6" s="100" t="s">
        <v>218</v>
      </c>
      <c r="D6" s="101">
        <v>3000</v>
      </c>
      <c r="G6" t="s">
        <v>219</v>
      </c>
      <c r="H6" t="s">
        <v>222</v>
      </c>
      <c r="I6" s="96">
        <f t="shared" si="0"/>
        <v>2200</v>
      </c>
      <c r="L6" t="s">
        <v>227</v>
      </c>
    </row>
    <row r="7" spans="1:15" x14ac:dyDescent="0.3">
      <c r="A7" s="99">
        <v>45297</v>
      </c>
      <c r="B7" s="100" t="s">
        <v>221</v>
      </c>
      <c r="C7" s="100" t="s">
        <v>220</v>
      </c>
      <c r="D7" s="101">
        <v>1600</v>
      </c>
      <c r="G7" t="s">
        <v>219</v>
      </c>
      <c r="H7" t="s">
        <v>220</v>
      </c>
      <c r="I7" s="96">
        <f t="shared" si="0"/>
        <v>5200</v>
      </c>
      <c r="L7" t="s">
        <v>228</v>
      </c>
    </row>
    <row r="8" spans="1:15" x14ac:dyDescent="0.3">
      <c r="A8" s="99">
        <v>45298</v>
      </c>
      <c r="B8" s="100" t="s">
        <v>217</v>
      </c>
      <c r="C8" s="100" t="s">
        <v>220</v>
      </c>
      <c r="D8" s="101">
        <v>2000</v>
      </c>
      <c r="G8" t="s">
        <v>221</v>
      </c>
      <c r="H8" t="s">
        <v>218</v>
      </c>
      <c r="I8" s="96">
        <f t="shared" si="0"/>
        <v>2600</v>
      </c>
      <c r="L8" t="s">
        <v>229</v>
      </c>
    </row>
    <row r="9" spans="1:15" x14ac:dyDescent="0.3">
      <c r="A9" s="99">
        <v>45299</v>
      </c>
      <c r="B9" s="100" t="s">
        <v>219</v>
      </c>
      <c r="C9" s="100" t="s">
        <v>222</v>
      </c>
      <c r="D9" s="101">
        <v>2200</v>
      </c>
      <c r="G9" t="s">
        <v>221</v>
      </c>
      <c r="H9" t="s">
        <v>222</v>
      </c>
      <c r="I9" s="96">
        <f t="shared" si="0"/>
        <v>1300</v>
      </c>
    </row>
    <row r="10" spans="1:15" x14ac:dyDescent="0.3">
      <c r="A10" s="99">
        <v>45300</v>
      </c>
      <c r="B10" s="100" t="s">
        <v>221</v>
      </c>
      <c r="C10" s="100" t="s">
        <v>218</v>
      </c>
      <c r="D10" s="101">
        <v>1400</v>
      </c>
      <c r="G10" t="s">
        <v>221</v>
      </c>
      <c r="H10" t="s">
        <v>220</v>
      </c>
      <c r="I10" s="96">
        <f t="shared" si="0"/>
        <v>1600</v>
      </c>
    </row>
    <row r="11" spans="1:15" x14ac:dyDescent="0.3">
      <c r="A11" s="99">
        <v>45301</v>
      </c>
      <c r="B11" s="100" t="s">
        <v>217</v>
      </c>
      <c r="C11" s="100" t="s">
        <v>222</v>
      </c>
      <c r="D11" s="101">
        <v>2100</v>
      </c>
      <c r="H11" t="s">
        <v>232</v>
      </c>
      <c r="I11" s="96">
        <f>SUM(I2:I10)</f>
        <v>23300</v>
      </c>
    </row>
    <row r="12" spans="1:15" x14ac:dyDescent="0.3">
      <c r="A12" s="99">
        <v>45302</v>
      </c>
      <c r="B12" s="100" t="s">
        <v>219</v>
      </c>
      <c r="C12" s="100" t="s">
        <v>220</v>
      </c>
      <c r="D12" s="101">
        <v>2700</v>
      </c>
    </row>
    <row r="13" spans="1:15" ht="23.4" x14ac:dyDescent="0.45">
      <c r="A13" s="99">
        <v>45303</v>
      </c>
      <c r="B13" s="100" t="s">
        <v>221</v>
      </c>
      <c r="C13" s="100" t="s">
        <v>222</v>
      </c>
      <c r="D13" s="101">
        <v>1300</v>
      </c>
      <c r="J13" s="68" t="s">
        <v>230</v>
      </c>
      <c r="K13" s="68"/>
      <c r="L13" s="68"/>
      <c r="M13" s="68"/>
      <c r="N13" s="69"/>
      <c r="O13" s="69"/>
    </row>
    <row r="14" spans="1:15" x14ac:dyDescent="0.3">
      <c r="C14" t="s">
        <v>232</v>
      </c>
      <c r="D14" s="96">
        <f>SUM(D2:D13)</f>
        <v>23300</v>
      </c>
    </row>
    <row r="19" spans="7:8" x14ac:dyDescent="0.3">
      <c r="G19" s="89" t="s">
        <v>463</v>
      </c>
      <c r="H19" t="s">
        <v>466</v>
      </c>
    </row>
    <row r="20" spans="7:8" x14ac:dyDescent="0.3">
      <c r="G20" s="90" t="s">
        <v>217</v>
      </c>
      <c r="H20" s="95">
        <v>7400</v>
      </c>
    </row>
    <row r="21" spans="7:8" x14ac:dyDescent="0.3">
      <c r="G21" s="93" t="s">
        <v>222</v>
      </c>
      <c r="H21" s="95">
        <v>3900</v>
      </c>
    </row>
    <row r="22" spans="7:8" x14ac:dyDescent="0.3">
      <c r="G22" s="93" t="s">
        <v>218</v>
      </c>
      <c r="H22" s="95">
        <v>1500</v>
      </c>
    </row>
    <row r="23" spans="7:8" x14ac:dyDescent="0.3">
      <c r="G23" s="93" t="s">
        <v>220</v>
      </c>
      <c r="H23" s="95">
        <v>2000</v>
      </c>
    </row>
    <row r="24" spans="7:8" x14ac:dyDescent="0.3">
      <c r="G24" s="90" t="s">
        <v>219</v>
      </c>
      <c r="H24" s="95">
        <v>10400</v>
      </c>
    </row>
    <row r="25" spans="7:8" x14ac:dyDescent="0.3">
      <c r="G25" s="93" t="s">
        <v>222</v>
      </c>
      <c r="H25" s="95">
        <v>2200</v>
      </c>
    </row>
    <row r="26" spans="7:8" x14ac:dyDescent="0.3">
      <c r="G26" s="93" t="s">
        <v>218</v>
      </c>
      <c r="H26" s="95">
        <v>3000</v>
      </c>
    </row>
    <row r="27" spans="7:8" x14ac:dyDescent="0.3">
      <c r="G27" s="93" t="s">
        <v>220</v>
      </c>
      <c r="H27" s="95">
        <v>5200</v>
      </c>
    </row>
    <row r="28" spans="7:8" x14ac:dyDescent="0.3">
      <c r="G28" s="90" t="s">
        <v>221</v>
      </c>
      <c r="H28" s="95">
        <v>5500</v>
      </c>
    </row>
    <row r="29" spans="7:8" x14ac:dyDescent="0.3">
      <c r="G29" s="93" t="s">
        <v>222</v>
      </c>
      <c r="H29" s="95">
        <v>1300</v>
      </c>
    </row>
    <row r="30" spans="7:8" x14ac:dyDescent="0.3">
      <c r="G30" s="93" t="s">
        <v>218</v>
      </c>
      <c r="H30" s="95">
        <v>2600</v>
      </c>
    </row>
    <row r="31" spans="7:8" x14ac:dyDescent="0.3">
      <c r="G31" s="93" t="s">
        <v>220</v>
      </c>
      <c r="H31" s="95">
        <v>1600</v>
      </c>
    </row>
    <row r="32" spans="7:8" x14ac:dyDescent="0.3">
      <c r="G32" s="90" t="s">
        <v>462</v>
      </c>
      <c r="H32" s="95">
        <v>23300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E E A A B Q S w M E F A A C A A g A q K h t W V 9 7 s f W m A A A A 9 g A A A B I A H A B D b 2 5 m a W c v U G F j a 2 F n Z S 5 4 b W w g o h g A K K A U A A A A A A A A A A A A A A A A A A A A A A A A A A A A h Y 9 N D o I w G E S v Q r q n P 2 C i k o + y c G U i i Y n G u G 1 q h U Y o h h b L 3 V x 4 J K 8 g R l F 3 L u f N W 8 z c r z f I + r o K L q q 1 u j E p Y p i i Q B n Z H L Q p U t S 5 Y z h D G Y e 1 k C d R q G C Q j U 1 6 e 0 h R 6 d w 5 I c R 7 j 3 2 M m 7 Y g E a W M 7 P P V R p a q F u g j 6 / 9 y q I 1 1 w k i F O O x e Y 3 i E W T z B b D r H F M g I I d f m K 0 T D 3 m f 7 A 2 H R V a 5 r F d c u X G 6 B j B H I + w N / A F B L A w Q U A A I A C A C o q G 1 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K h t W Z y U A O a p A Q A A Z Q M A A B M A H A B G b 3 J t d W x h c y 9 T Z W N 0 a W 9 u M S 5 t I K I Y A C i g F A A A A A A A A A A A A A A A A A A A A A A A A A A A A I V S w W 4 a M R C 9 I / E P o 8 0 F p O 1 K R G 0 O j f b Q 7 p K U A 9 B 2 y a H K 9 j B 4 B 2 L V a y N 7 F p W g / H u H Q J Q o F q o v t u f 5 z b z 3 5 E C K t b N Q H f f R d b / X 7 4 U H 9 N T A R X K j L V q l 0 U C F 7 c Z Q A j k Y 4 n 4 P Z M 2 9 X m t L U i r C N i u d 6 l q y P L j R h r L C W Z Z L G C T F 5 / o u k A 9 1 Q 6 2 r S w p / 2 G 1 q N E s 0 b v 1 h M l u M f 0 7 H 5 W R e v 5 + V q b B N h u l 9 S U a 3 m s n n S Z q k U D j T t T b k o 6 s U x l a 5 R t t 1 P r r 8 d J n C j 8 4 x V b w z l L 8 e s 5 m z 9 H u Y H j V f J B M R F h g f x a w G N I / I B I 0 G o 7 d k j D s Y X O B S a N + 9 a 6 X H N 8 J G 1 A 9 O Z l O 4 P w F f j K k U G v Q h Z 9 + 9 n T A V T S u t k B 2 w 3 r x p u f B o w 8 r 5 9 u h h s d t Q G P x X U b r f J x W t D 9 m K f R Y S M P 3 l p x T 2 S e E 6 y 3 4 X 1 U F E N p 1 i i J F S B 3 V g w V e 0 T Y z f W c 0 B K m c a g U T Z 1 c f s o P M Z m 6 L t V q i 4 8 5 K 5 j N C K I n 6 F h s 5 A t 9 4 F a S 0 P Q o S 9 q I q R M 4 R i f l t F R X G 9 0 n F K p S T 6 U m z k f D Q j P / Q B Z l 2 7 J B 9 b h R O M L c U Z / S J 8 R 3 k a 9 n v a n v s A 1 / 8 A U E s B A i 0 A F A A C A A g A q K h t W V 9 7 s f W m A A A A 9 g A A A B I A A A A A A A A A A A A A A A A A A A A A A E N v b m Z p Z y 9 Q Y W N r Y W d l L n h t b F B L A Q I t A B Q A A g A I A K i o b V k P y u m r p A A A A O k A A A A T A A A A A A A A A A A A A A A A A P I A A A B b Q 2 9 u d G V u d F 9 U e X B l c 1 0 u e G 1 s U E s B A i 0 A F A A C A A g A q K h t W Z y U A O a p A Q A A Z Q M A A B M A A A A A A A A A A A A A A A A A 4 w E A A E Z v c m 1 1 b G F z L 1 N l Y 3 R p b 2 4 x L m 1 Q S w U G A A A A A A M A A w D C A A A A 2 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R I A A A A A A A B / E 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Z p b m F u Y 2 l h b C U y M F N h b X B s 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R j N m U 1 Y T F k L W Y 0 M D I t N G I w M S 0 4 Z T I 2 L T I w M 2 J h Z m I w M G R h N 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M D A i I C 8 + P E V u d H J 5 I F R 5 c G U 9 I k Z p b G x F c n J v c k N v Z G U i I F Z h b H V l P S J z V W 5 r b m 9 3 b i I g L z 4 8 R W 5 0 c n k g V H l w Z T 0 i R m l s b E V y c m 9 y Q 2 9 1 b n Q i I F Z h b H V l P S J s M C I g L z 4 8 R W 5 0 c n k g V H l w Z T 0 i R m l s b E x h c 3 R V c G R h d G V k I i B W Y W x 1 Z T 0 i Z D I w M j Q t M T E t M T N U M j A 6 M D I 6 M T k u N z g w N T Y 3 M 1 o i I C 8 + P E V u d H J 5 I F R 5 c G U 9 I k Z p b G x D b 2 x 1 b W 5 U e X B l c y I g V m F s d W U 9 I n N C Z 1 l H Q m d N R 0 J n W U d C Z 1 l H Q 1 F N R 0 F 3 P T 0 i I C 8 + P E V u d H J 5 I F R 5 c G U 9 I k Z p b G x D b 2 x 1 b W 5 O Y W 1 l c y I g V m F s d W U 9 I n N b J n F 1 b 3 Q 7 U 2 V n b W V u d C Z x d W 9 0 O y w m c X V v d D t D b 3 V u d H J 5 J n F 1 b 3 Q 7 L C Z x d W 9 0 O y B Q c m 9 k d W N 0 I C Z x d W 9 0 O y w m c X V v d D s g R G l z Y 2 9 1 b n Q g Q m F u Z C A m c X V v d D s s J n F 1 b 3 Q 7 V W 5 p d H M g U 2 9 s Z C Z x d W 9 0 O y w m c X V v d D t N Y W 5 1 Z m F j d H V y a W 5 n I F B y a W N l J n F 1 b 3 Q 7 L C Z x d W 9 0 O 1 N h b G U g U H J p Y 2 U m c X V v d D s s J n F 1 b 3 Q 7 R 3 J v c 3 M g U 2 F s Z X M m c X V v d D s s J n F 1 b 3 Q 7 R G l z Y 2 9 1 b n R z J n F 1 b 3 Q 7 L C Z x d W 9 0 O y B T Y W x l c y Z x d W 9 0 O y w m c X V v d D t D T 0 d T J n F 1 b 3 Q 7 L C Z x d W 9 0 O 1 B y b 2 Z p d C Z x d W 9 0 O y w m c X V v d D t E Y X R l J n F 1 b 3 Q 7 L C Z x d W 9 0 O 0 1 v b n R o I E 5 1 b W J l c i Z x d W 9 0 O y w m c X V v d D s g T W 9 u d G g g T m F t Z S A m c X V v d D s s J n F 1 b 3 Q 7 W W V h c i Z x d W 9 0 O 1 0 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G a W 5 h b m N p Y W w g U 2 F t c G x l L 0 F 1 d G 9 S Z W 1 v d m V k Q 2 9 s d W 1 u c z E u e 1 N l Z 2 1 l b n Q s M H 0 m c X V v d D s s J n F 1 b 3 Q 7 U 2 V j d G l v b j E v R m l u Y W 5 j a W F s I F N h b X B s Z S 9 B d X R v U m V t b 3 Z l Z E N v b H V t b n M x L n t D b 3 V u d H J 5 L D F 9 J n F 1 b 3 Q 7 L C Z x d W 9 0 O 1 N l Y 3 R p b 2 4 x L 0 Z p b m F u Y 2 l h b C B T Y W 1 w b G U v Q X V 0 b 1 J l b W 9 2 Z W R D b 2 x 1 b W 5 z M S 5 7 I F B y b 2 R 1 Y 3 Q g L D J 9 J n F 1 b 3 Q 7 L C Z x d W 9 0 O 1 N l Y 3 R p b 2 4 x L 0 Z p b m F u Y 2 l h b C B T Y W 1 w b G U v Q X V 0 b 1 J l b W 9 2 Z W R D b 2 x 1 b W 5 z M S 5 7 I E R p c 2 N v d W 5 0 I E J h b m Q g L D N 9 J n F 1 b 3 Q 7 L C Z x d W 9 0 O 1 N l Y 3 R p b 2 4 x L 0 Z p b m F u Y 2 l h b C B T Y W 1 w b G U v Q X V 0 b 1 J l b W 9 2 Z W R D b 2 x 1 b W 5 z M S 5 7 V W 5 p d H M g U 2 9 s Z C w 0 f S Z x d W 9 0 O y w m c X V v d D t T Z W N 0 a W 9 u M S 9 G a W 5 h b m N p Y W w g U 2 F t c G x l L 0 F 1 d G 9 S Z W 1 v d m V k Q 2 9 s d W 1 u c z E u e 0 1 h b n V m Y W N 0 d X J p b m c g U H J p Y 2 U s N X 0 m c X V v d D s s J n F 1 b 3 Q 7 U 2 V j d G l v b j E v R m l u Y W 5 j a W F s I F N h b X B s Z S 9 B d X R v U m V t b 3 Z l Z E N v b H V t b n M x L n t T Y W x l I F B y a W N l L D Z 9 J n F 1 b 3 Q 7 L C Z x d W 9 0 O 1 N l Y 3 R p b 2 4 x L 0 Z p b m F u Y 2 l h b C B T Y W 1 w b G U v Q X V 0 b 1 J l b W 9 2 Z W R D b 2 x 1 b W 5 z M S 5 7 R 3 J v c 3 M g U 2 F s Z X M s N 3 0 m c X V v d D s s J n F 1 b 3 Q 7 U 2 V j d G l v b j E v R m l u Y W 5 j a W F s I F N h b X B s Z S 9 B d X R v U m V t b 3 Z l Z E N v b H V t b n M x L n t E a X N j b 3 V u d H M s O H 0 m c X V v d D s s J n F 1 b 3 Q 7 U 2 V j d G l v b j E v R m l u Y W 5 j a W F s I F N h b X B s Z S 9 B d X R v U m V t b 3 Z l Z E N v b H V t b n M x L n s g U 2 F s Z X M s O X 0 m c X V v d D s s J n F 1 b 3 Q 7 U 2 V j d G l v b j E v R m l u Y W 5 j a W F s I F N h b X B s Z S 9 B d X R v U m V t b 3 Z l Z E N v b H V t b n M x L n t D T 0 d T L D E w f S Z x d W 9 0 O y w m c X V v d D t T Z W N 0 a W 9 u M S 9 G a W 5 h b m N p Y W w g U 2 F t c G x l L 0 F 1 d G 9 S Z W 1 v d m V k Q 2 9 s d W 1 u c z E u e 1 B y b 2 Z p d C w x M X 0 m c X V v d D s s J n F 1 b 3 Q 7 U 2 V j d G l v b j E v R m l u Y W 5 j a W F s I F N h b X B s Z S 9 B d X R v U m V t b 3 Z l Z E N v b H V t b n M x L n t E Y X R l L D E y f S Z x d W 9 0 O y w m c X V v d D t T Z W N 0 a W 9 u M S 9 G a W 5 h b m N p Y W w g U 2 F t c G x l L 0 F 1 d G 9 S Z W 1 v d m V k Q 2 9 s d W 1 u c z E u e 0 1 v b n R o I E 5 1 b W J l c i w x M 3 0 m c X V v d D s s J n F 1 b 3 Q 7 U 2 V j d G l v b j E v R m l u Y W 5 j a W F s I F N h b X B s Z S 9 B d X R v U m V t b 3 Z l Z E N v b H V t b n M x L n s g T W 9 u d G g g T m F t Z S A s M T R 9 J n F 1 b 3 Q 7 L C Z x d W 9 0 O 1 N l Y 3 R p b 2 4 x L 0 Z p b m F u Y 2 l h b C B T Y W 1 w b G U v Q X V 0 b 1 J l b W 9 2 Z W R D b 2 x 1 b W 5 z M S 5 7 W W V h c i w x N X 0 m c X V v d D t d L C Z x d W 9 0 O 0 N v b H V t b k N v d W 5 0 J n F 1 b 3 Q 7 O j E 2 L C Z x d W 9 0 O 0 t l e U N v b H V t b k 5 h b W V z J n F 1 b 3 Q 7 O l t d L C Z x d W 9 0 O 0 N v b H V t b k l k Z W 5 0 a X R p Z X M m c X V v d D s 6 W y Z x d W 9 0 O 1 N l Y 3 R p b 2 4 x L 0 Z p b m F u Y 2 l h b C B T Y W 1 w b G U v Q X V 0 b 1 J l b W 9 2 Z W R D b 2 x 1 b W 5 z M S 5 7 U 2 V n b W V u d C w w f S Z x d W 9 0 O y w m c X V v d D t T Z W N 0 a W 9 u M S 9 G a W 5 h b m N p Y W w g U 2 F t c G x l L 0 F 1 d G 9 S Z W 1 v d m V k Q 2 9 s d W 1 u c z E u e 0 N v d W 5 0 c n k s M X 0 m c X V v d D s s J n F 1 b 3 Q 7 U 2 V j d G l v b j E v R m l u Y W 5 j a W F s I F N h b X B s Z S 9 B d X R v U m V t b 3 Z l Z E N v b H V t b n M x L n s g U H J v Z H V j d C A s M n 0 m c X V v d D s s J n F 1 b 3 Q 7 U 2 V j d G l v b j E v R m l u Y W 5 j a W F s I F N h b X B s Z S 9 B d X R v U m V t b 3 Z l Z E N v b H V t b n M x L n s g R G l z Y 2 9 1 b n Q g Q m F u Z C A s M 3 0 m c X V v d D s s J n F 1 b 3 Q 7 U 2 V j d G l v b j E v R m l u Y W 5 j a W F s I F N h b X B s Z S 9 B d X R v U m V t b 3 Z l Z E N v b H V t b n M x L n t V b m l 0 c y B T b 2 x k L D R 9 J n F 1 b 3 Q 7 L C Z x d W 9 0 O 1 N l Y 3 R p b 2 4 x L 0 Z p b m F u Y 2 l h b C B T Y W 1 w b G U v Q X V 0 b 1 J l b W 9 2 Z W R D b 2 x 1 b W 5 z M S 5 7 T W F u d W Z h Y 3 R 1 c m l u Z y B Q c m l j Z S w 1 f S Z x d W 9 0 O y w m c X V v d D t T Z W N 0 a W 9 u M S 9 G a W 5 h b m N p Y W w g U 2 F t c G x l L 0 F 1 d G 9 S Z W 1 v d m V k Q 2 9 s d W 1 u c z E u e 1 N h b G U g U H J p Y 2 U s N n 0 m c X V v d D s s J n F 1 b 3 Q 7 U 2 V j d G l v b j E v R m l u Y W 5 j a W F s I F N h b X B s Z S 9 B d X R v U m V t b 3 Z l Z E N v b H V t b n M x L n t H c m 9 z c y B T Y W x l c y w 3 f S Z x d W 9 0 O y w m c X V v d D t T Z W N 0 a W 9 u M S 9 G a W 5 h b m N p Y W w g U 2 F t c G x l L 0 F 1 d G 9 S Z W 1 v d m V k Q 2 9 s d W 1 u c z E u e 0 R p c 2 N v d W 5 0 c y w 4 f S Z x d W 9 0 O y w m c X V v d D t T Z W N 0 a W 9 u M S 9 G a W 5 h b m N p Y W w g U 2 F t c G x l L 0 F 1 d G 9 S Z W 1 v d m V k Q 2 9 s d W 1 u c z E u e y B T Y W x l c y w 5 f S Z x d W 9 0 O y w m c X V v d D t T Z W N 0 a W 9 u M S 9 G a W 5 h b m N p Y W w g U 2 F t c G x l L 0 F 1 d G 9 S Z W 1 v d m V k Q 2 9 s d W 1 u c z E u e 0 N P R 1 M s M T B 9 J n F 1 b 3 Q 7 L C Z x d W 9 0 O 1 N l Y 3 R p b 2 4 x L 0 Z p b m F u Y 2 l h b C B T Y W 1 w b G U v Q X V 0 b 1 J l b W 9 2 Z W R D b 2 x 1 b W 5 z M S 5 7 U H J v Z m l 0 L D E x f S Z x d W 9 0 O y w m c X V v d D t T Z W N 0 a W 9 u M S 9 G a W 5 h b m N p Y W w g U 2 F t c G x l L 0 F 1 d G 9 S Z W 1 v d m V k Q 2 9 s d W 1 u c z E u e 0 R h d G U s M T J 9 J n F 1 b 3 Q 7 L C Z x d W 9 0 O 1 N l Y 3 R p b 2 4 x L 0 Z p b m F u Y 2 l h b C B T Y W 1 w b G U v Q X V 0 b 1 J l b W 9 2 Z W R D b 2 x 1 b W 5 z M S 5 7 T W 9 u d G g g T n V t Y m V y L D E z f S Z x d W 9 0 O y w m c X V v d D t T Z W N 0 a W 9 u M S 9 G a W 5 h b m N p Y W w g U 2 F t c G x l L 0 F 1 d G 9 S Z W 1 v d m V k Q 2 9 s d W 1 u c z E u e y B N b 2 5 0 a C B O Y W 1 l I C w x N H 0 m c X V v d D s s J n F 1 b 3 Q 7 U 2 V j d G l v b j E v R m l u Y W 5 j a W F s I F N h b X B s Z S 9 B d X R v U m V t b 3 Z l Z E N v b H V t b n M x L n t Z Z W F y L D E 1 f S Z x d W 9 0 O 1 0 s J n F 1 b 3 Q 7 U m V s Y X R p b 2 5 z a G l w S W 5 m b y Z x d W 9 0 O z p b X X 0 i I C 8 + P C 9 T d G F i b G V F b n R y a W V z P j w v S X R l b T 4 8 S X R l b T 4 8 S X R l b U x v Y 2 F 0 a W 9 u P j x J d G V t V H l w Z T 5 G b 3 J t d W x h P C 9 J d G V t V H l w Z T 4 8 S X R l b V B h d G g + U 2 V j d G l v b j E v R m l u Y W 5 j a W F s J T I w U 2 F t c G x l L 0 9 y a W d p b m U 8 L 0 l 0 Z W 1 Q Y X R o P j w v S X R l b U x v Y 2 F 0 a W 9 u P j x T d G F i b G V F b n R y a W V z I C 8 + P C 9 J d G V t P j x J d G V t P j x J d G V t T G 9 j Y X R p b 2 4 + P E l 0 Z W 1 U e X B l P k Z v c m 1 1 b G E 8 L 0 l 0 Z W 1 U e X B l P j x J d G V t U G F 0 a D 5 T Z W N 0 a W 9 u M S 9 G a W 5 h b m N p Y W w l M j B T Y W 1 w b G U v S W 5 0 Z X N 0 Y X p p b 2 5 p J T I w Y W x 6 Y X R l J T I w Z G k l M j B s a X Z l b G x v P C 9 J d G V t U G F 0 a D 4 8 L 0 l 0 Z W 1 M b 2 N h d G l v b j 4 8 U 3 R h Y m x l R W 5 0 c m l l c y A v P j w v S X R l b T 4 8 S X R l b T 4 8 S X R l b U x v Y 2 F 0 a W 9 u P j x J d G V t V H l w Z T 5 G b 3 J t d W x h P C 9 J d G V t V H l w Z T 4 8 S X R l b V B h d G g + U 2 V j d G l v b j E v R m l u Y W 5 j a W F s J T I w U 2 F t c G x l L 0 1 v Z G l m a W N h d G 8 l M j B 0 a X B v P C 9 J d G V t U G F 0 a D 4 8 L 0 l 0 Z W 1 M b 2 N h d G l v b j 4 8 U 3 R h Y m x l R W 5 0 c m l l c y A v P j w v S X R l b T 4 8 L 0 l 0 Z W 1 z P j w v T G 9 j Y W x Q Y W N r Y W d l T W V 0 Y W R h d G F G a W x l P h Y A A A B Q S w U G A A A A A A A A A A A A A A A A A A A A A A A A 2 g A A A A E A A A D Q j J 3 f A R X R E Y x 6 A M B P w p f r A Q A A A J Q 9 q o 5 t l o Z C o m a i C V u S v k M A A A A A A g A A A A A A A 2 Y A A M A A A A A Q A A A A H 5 v i y y h H V g W o I U G 5 J p a 0 R A A A A A A E g A A A o A A A A B A A A A D K k C 7 j j c 5 C y V H N u x x f A e 3 g U A A A A L Z f z P J g e d r B 2 h / J r R j r e Z 5 2 v S i t M O R W / J / 9 p F P F l J r F W R s g M e u A n n + i A 3 r C X y N s N 2 G l y K r i x T b y P X 9 c E n 4 S 7 2 I r w / C t R E P q l f u 5 h X Y H c U 6 U F A A A A L S x n a k P w J j Q + 3 H F D 7 6 R V H U p m V / R < / D a t a M a s h u p > 
</file>

<file path=customXml/itemProps1.xml><?xml version="1.0" encoding="utf-8"?>
<ds:datastoreItem xmlns:ds="http://schemas.openxmlformats.org/officeDocument/2006/customXml" ds:itemID="{B24C8399-8C4F-457F-AB5E-7A2465CECB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2</vt:i4>
      </vt:variant>
    </vt:vector>
  </HeadingPairs>
  <TitlesOfParts>
    <vt:vector size="17" baseType="lpstr">
      <vt:lpstr>inizio</vt:lpstr>
      <vt:lpstr>Data e ora</vt:lpstr>
      <vt:lpstr>Unire testo e numeri</vt:lpstr>
      <vt:lpstr>funz. testo</vt:lpstr>
      <vt:lpstr>Foglio1</vt:lpstr>
      <vt:lpstr>Funzioni condizionali</vt:lpstr>
      <vt:lpstr>Creazione guidata Funzione</vt:lpstr>
      <vt:lpstr>Errori nelle formule</vt:lpstr>
      <vt:lpstr>più.se</vt:lpstr>
      <vt:lpstr>vendite</vt:lpstr>
      <vt:lpstr>media vendite</vt:lpstr>
      <vt:lpstr>conta</vt:lpstr>
      <vt:lpstr>import-export</vt:lpstr>
      <vt:lpstr>moduli</vt:lpstr>
      <vt:lpstr>elenchi a discesa</vt:lpstr>
      <vt:lpstr>'elenchi a discesa'!Area_stampa</vt:lpstr>
      <vt:lpstr>'Funzioni condizionali'!Estrai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Petroni</dc:creator>
  <cp:lastModifiedBy>Demo</cp:lastModifiedBy>
  <cp:lastPrinted>2024-11-19T10:33:07Z</cp:lastPrinted>
  <dcterms:created xsi:type="dcterms:W3CDTF">2024-05-23T20:32:58Z</dcterms:created>
  <dcterms:modified xsi:type="dcterms:W3CDTF">2024-11-19T10:35:20Z</dcterms:modified>
</cp:coreProperties>
</file>